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5" yWindow="-90" windowWidth="12120" windowHeight="9120" tabRatio="925" activeTab="4"/>
  </bookViews>
  <sheets>
    <sheet name="EDC Lab" sheetId="1" r:id="rId1"/>
    <sheet name="PDC&amp;LICA LAB" sheetId="2" r:id="rId2"/>
    <sheet name="AC &amp; DC Lab" sheetId="4" r:id="rId3"/>
    <sheet name="MW &amp; OC Lab" sheetId="3" r:id="rId4"/>
    <sheet name="MP &amp; MC Lab" sheetId="5" r:id="rId5"/>
    <sheet name="ECAD Lab" sheetId="7" r:id="rId6"/>
    <sheet name="M.Tech Lab" sheetId="8" r:id="rId7"/>
    <sheet name="Total Amount" sheetId="6" r:id="rId8"/>
  </sheets>
  <definedNames>
    <definedName name="_xlnm.Print_Area" localSheetId="0">'EDC Lab'!$A$1:$E$56</definedName>
    <definedName name="_xlnm.Print_Area" localSheetId="1">'PDC&amp;LICA LAB'!$A$1:$E$49</definedName>
  </definedNames>
  <calcPr calcId="162913"/>
</workbook>
</file>

<file path=xl/calcChain.xml><?xml version="1.0" encoding="utf-8"?>
<calcChain xmlns="http://schemas.openxmlformats.org/spreadsheetml/2006/main">
  <c r="E7" i="4" l="1"/>
  <c r="E16" i="4"/>
  <c r="C73" i="4"/>
  <c r="C77" i="4" s="1"/>
  <c r="C84" i="4" s="1"/>
  <c r="C35" i="2"/>
  <c r="C38" i="2" s="1"/>
  <c r="C43" i="2" s="1"/>
  <c r="E55" i="1"/>
  <c r="C55" i="1"/>
  <c r="E50" i="1"/>
  <c r="C50" i="1"/>
  <c r="E7" i="2" l="1"/>
  <c r="E42" i="2"/>
  <c r="E12" i="4"/>
  <c r="E11" i="4"/>
  <c r="E11" i="2"/>
  <c r="E10" i="2"/>
  <c r="E15" i="2"/>
  <c r="E14" i="2"/>
  <c r="E17" i="4"/>
  <c r="C18" i="4"/>
  <c r="E10" i="4"/>
  <c r="E6" i="4"/>
  <c r="E8" i="1"/>
  <c r="E11" i="1"/>
  <c r="E27" i="1" l="1"/>
  <c r="E28" i="1"/>
  <c r="C29" i="1"/>
  <c r="E6" i="2"/>
  <c r="D94" i="3"/>
  <c r="C102" i="3"/>
  <c r="E101" i="3"/>
  <c r="E102" i="3" s="1"/>
  <c r="C113" i="3"/>
  <c r="C105" i="3"/>
  <c r="E104" i="3"/>
  <c r="E103" i="3"/>
  <c r="C4" i="6"/>
  <c r="C27" i="5"/>
  <c r="C31" i="5" s="1"/>
  <c r="C25" i="5"/>
  <c r="E28" i="5"/>
  <c r="E30" i="5"/>
  <c r="E29" i="5"/>
  <c r="E19" i="5"/>
  <c r="E18" i="5"/>
  <c r="C13" i="7"/>
  <c r="E12" i="7"/>
  <c r="E10" i="7"/>
  <c r="E11" i="7"/>
  <c r="E9" i="7"/>
  <c r="E8" i="7"/>
  <c r="E7" i="7"/>
  <c r="E6" i="7"/>
  <c r="E5" i="7"/>
  <c r="C122" i="3"/>
  <c r="C120" i="3"/>
  <c r="C116" i="3"/>
  <c r="C110" i="3"/>
  <c r="C108" i="3"/>
  <c r="C93" i="3"/>
  <c r="C91" i="3"/>
  <c r="C87" i="3"/>
  <c r="C85" i="3"/>
  <c r="C83" i="3"/>
  <c r="C80" i="3"/>
  <c r="C76" i="3"/>
  <c r="C74" i="3"/>
  <c r="C70" i="3"/>
  <c r="C66" i="3"/>
  <c r="C62" i="3"/>
  <c r="C60" i="3"/>
  <c r="C58" i="3"/>
  <c r="C56" i="3"/>
  <c r="C43" i="3"/>
  <c r="C39" i="3"/>
  <c r="C36" i="3"/>
  <c r="C32" i="3"/>
  <c r="C30" i="3"/>
  <c r="C26" i="3"/>
  <c r="C22" i="3"/>
  <c r="C18" i="3"/>
  <c r="C14" i="3"/>
  <c r="C10" i="3"/>
  <c r="C6" i="3"/>
  <c r="C21" i="1"/>
  <c r="C16" i="1"/>
  <c r="C54" i="1"/>
  <c r="C45" i="1"/>
  <c r="E53" i="1"/>
  <c r="E52" i="1"/>
  <c r="E54" i="1" s="1"/>
  <c r="E24" i="5"/>
  <c r="E22" i="5"/>
  <c r="E21" i="5"/>
  <c r="E4" i="5"/>
  <c r="E7" i="5"/>
  <c r="E70" i="4"/>
  <c r="E69" i="4"/>
  <c r="E68" i="4"/>
  <c r="E66" i="4"/>
  <c r="E65" i="4"/>
  <c r="E64" i="4"/>
  <c r="E62" i="4"/>
  <c r="E61" i="4"/>
  <c r="E60" i="4"/>
  <c r="E59" i="4"/>
  <c r="E56" i="4"/>
  <c r="E55" i="4"/>
  <c r="E54" i="4"/>
  <c r="E53" i="4"/>
  <c r="E52" i="4"/>
  <c r="E58" i="4"/>
  <c r="E28" i="4"/>
  <c r="E23" i="4"/>
  <c r="E21" i="4"/>
  <c r="E15" i="4"/>
  <c r="E9" i="4"/>
  <c r="E5" i="4"/>
  <c r="E37" i="1"/>
  <c r="C38" i="1"/>
  <c r="E36" i="1"/>
  <c r="E35" i="1"/>
  <c r="E34" i="1"/>
  <c r="E10" i="1"/>
  <c r="E7" i="1"/>
  <c r="E5" i="1"/>
  <c r="E27" i="2"/>
  <c r="C28" i="2"/>
  <c r="C20" i="2"/>
  <c r="C44" i="2" s="1"/>
  <c r="E13" i="2"/>
  <c r="E9" i="2"/>
  <c r="E5" i="2"/>
  <c r="E44" i="3"/>
  <c r="E45" i="3" s="1"/>
  <c r="E121" i="3"/>
  <c r="E122" i="3" s="1"/>
  <c r="E112" i="3"/>
  <c r="E119" i="3"/>
  <c r="E115" i="3"/>
  <c r="E13" i="3"/>
  <c r="E55" i="3"/>
  <c r="E75" i="3"/>
  <c r="E76" i="3" s="1"/>
  <c r="I76" i="3" s="1"/>
  <c r="E73" i="3"/>
  <c r="E42" i="3"/>
  <c r="E65" i="3"/>
  <c r="E29" i="3"/>
  <c r="E69" i="3"/>
  <c r="E90" i="3"/>
  <c r="E79" i="3"/>
  <c r="E35" i="3"/>
  <c r="E25" i="3"/>
  <c r="E17" i="3"/>
  <c r="E21" i="3"/>
  <c r="E9" i="3"/>
  <c r="E5" i="3"/>
  <c r="E4" i="8"/>
  <c r="E20" i="1"/>
  <c r="E79" i="4"/>
  <c r="E25" i="4"/>
  <c r="E24" i="4"/>
  <c r="E83" i="4"/>
  <c r="E82" i="4"/>
  <c r="E81" i="4"/>
  <c r="E80" i="4"/>
  <c r="E78" i="4"/>
  <c r="E71" i="4"/>
  <c r="E72" i="4"/>
  <c r="E26" i="2"/>
  <c r="E15" i="5"/>
  <c r="E16" i="5"/>
  <c r="E17" i="5"/>
  <c r="E20" i="5"/>
  <c r="E38" i="1" l="1"/>
  <c r="C46" i="3"/>
  <c r="C52" i="3" s="1"/>
  <c r="C94" i="3" s="1"/>
  <c r="C100" i="3" s="1"/>
  <c r="C123" i="3" s="1"/>
  <c r="C125" i="3" s="1"/>
  <c r="E105" i="3"/>
  <c r="C6" i="8"/>
  <c r="C38" i="4"/>
  <c r="C85" i="4" s="1"/>
  <c r="E33" i="2" l="1"/>
  <c r="E6" i="1"/>
  <c r="C32" i="1"/>
  <c r="E19" i="1"/>
  <c r="E3" i="8"/>
  <c r="E23" i="5"/>
  <c r="E25" i="2"/>
  <c r="E24" i="2"/>
  <c r="E4" i="7"/>
  <c r="E3" i="7"/>
  <c r="E13" i="7" s="1"/>
  <c r="E14" i="5"/>
  <c r="E13" i="5"/>
  <c r="E13" i="4"/>
  <c r="E41" i="2"/>
  <c r="C46" i="1" l="1"/>
  <c r="E6" i="8"/>
  <c r="C9" i="6" s="1"/>
  <c r="C8" i="6"/>
  <c r="E67" i="4"/>
  <c r="E63" i="4"/>
  <c r="E57" i="4"/>
  <c r="E51" i="4"/>
  <c r="E37" i="4"/>
  <c r="E36" i="4"/>
  <c r="E35" i="4"/>
  <c r="E34" i="4"/>
  <c r="E33" i="4"/>
  <c r="E32" i="4"/>
  <c r="E31" i="4"/>
  <c r="E30" i="4"/>
  <c r="E29" i="4"/>
  <c r="E27" i="4"/>
  <c r="E26" i="4"/>
  <c r="E22" i="4"/>
  <c r="E20" i="4"/>
  <c r="E38" i="4" s="1"/>
  <c r="E40" i="2"/>
  <c r="E39" i="2"/>
  <c r="E34" i="2"/>
  <c r="E32" i="2"/>
  <c r="E31" i="2"/>
  <c r="E30" i="2"/>
  <c r="E23" i="2"/>
  <c r="E44" i="1"/>
  <c r="E31" i="1"/>
  <c r="E32" i="1" s="1"/>
  <c r="E26" i="1"/>
  <c r="E24" i="1"/>
  <c r="E25" i="1"/>
  <c r="E23" i="1"/>
  <c r="E12" i="5"/>
  <c r="E11" i="5"/>
  <c r="E10" i="5"/>
  <c r="E118" i="3"/>
  <c r="E120" i="3" s="1"/>
  <c r="E114" i="3"/>
  <c r="E116" i="3" s="1"/>
  <c r="E111" i="3"/>
  <c r="E113" i="3" s="1"/>
  <c r="E109" i="3"/>
  <c r="E110" i="3" s="1"/>
  <c r="E107" i="3"/>
  <c r="E106" i="3"/>
  <c r="E92" i="3"/>
  <c r="E93" i="3" s="1"/>
  <c r="I93" i="3" s="1"/>
  <c r="E89" i="3"/>
  <c r="E88" i="3"/>
  <c r="E86" i="3"/>
  <c r="E87" i="3" s="1"/>
  <c r="I87" i="3" s="1"/>
  <c r="E84" i="3"/>
  <c r="E85" i="3" s="1"/>
  <c r="I85" i="3" s="1"/>
  <c r="E82" i="3"/>
  <c r="E81" i="3"/>
  <c r="E78" i="3"/>
  <c r="E77" i="3"/>
  <c r="E72" i="3"/>
  <c r="E71" i="3"/>
  <c r="E68" i="3"/>
  <c r="E67" i="3"/>
  <c r="E64" i="3"/>
  <c r="E63" i="3"/>
  <c r="E61" i="3"/>
  <c r="E62" i="3" s="1"/>
  <c r="I62" i="3" s="1"/>
  <c r="E59" i="3"/>
  <c r="E60" i="3" s="1"/>
  <c r="I60" i="3" s="1"/>
  <c r="E57" i="3"/>
  <c r="E58" i="3" s="1"/>
  <c r="I58" i="3" s="1"/>
  <c r="E54" i="3"/>
  <c r="E53" i="3"/>
  <c r="E41" i="3"/>
  <c r="E40" i="3"/>
  <c r="E38" i="3"/>
  <c r="E37" i="3"/>
  <c r="E34" i="3"/>
  <c r="E33" i="3"/>
  <c r="E31" i="3"/>
  <c r="E32" i="3" s="1"/>
  <c r="E28" i="3"/>
  <c r="E27" i="3"/>
  <c r="E24" i="3"/>
  <c r="E23" i="3"/>
  <c r="E20" i="3"/>
  <c r="E19" i="3"/>
  <c r="E16" i="3"/>
  <c r="E15" i="3"/>
  <c r="E12" i="3"/>
  <c r="E11" i="3"/>
  <c r="E8" i="3"/>
  <c r="E7" i="3"/>
  <c r="E4" i="3"/>
  <c r="E3" i="3"/>
  <c r="E9" i="5"/>
  <c r="E8" i="5"/>
  <c r="E6" i="5"/>
  <c r="E5" i="5"/>
  <c r="E3" i="5"/>
  <c r="E25" i="5" s="1"/>
  <c r="E27" i="5" s="1"/>
  <c r="E31" i="5" s="1"/>
  <c r="E14" i="4"/>
  <c r="E8" i="4"/>
  <c r="E4" i="4"/>
  <c r="E3" i="4"/>
  <c r="E18" i="4" s="1"/>
  <c r="E22" i="2"/>
  <c r="E18" i="2"/>
  <c r="E17" i="2"/>
  <c r="E16" i="2"/>
  <c r="E12" i="2"/>
  <c r="E8" i="2"/>
  <c r="E4" i="2"/>
  <c r="E3" i="2"/>
  <c r="E43" i="1"/>
  <c r="E42" i="1"/>
  <c r="E41" i="1"/>
  <c r="E40" i="1"/>
  <c r="E14" i="1"/>
  <c r="E18" i="1"/>
  <c r="E21" i="1" s="1"/>
  <c r="E13" i="1"/>
  <c r="E12" i="1"/>
  <c r="E15" i="1"/>
  <c r="E9" i="1"/>
  <c r="E4" i="1"/>
  <c r="E3" i="1"/>
  <c r="E73" i="4" l="1"/>
  <c r="E35" i="2"/>
  <c r="E38" i="2" s="1"/>
  <c r="E43" i="2" s="1"/>
  <c r="E16" i="1"/>
  <c r="E29" i="1"/>
  <c r="E28" i="2"/>
  <c r="E33" i="5"/>
  <c r="C7" i="6" s="1"/>
  <c r="E66" i="3"/>
  <c r="I66" i="3" s="1"/>
  <c r="E70" i="3"/>
  <c r="I70" i="3" s="1"/>
  <c r="E74" i="3"/>
  <c r="I74" i="3" s="1"/>
  <c r="E80" i="3"/>
  <c r="I80" i="3" s="1"/>
  <c r="E83" i="3"/>
  <c r="I83" i="3" s="1"/>
  <c r="E91" i="3"/>
  <c r="I91" i="3" s="1"/>
  <c r="E108" i="3"/>
  <c r="E77" i="4"/>
  <c r="E84" i="4" s="1"/>
  <c r="E36" i="3"/>
  <c r="E39" i="3"/>
  <c r="E43" i="3"/>
  <c r="E56" i="3"/>
  <c r="I56" i="3" s="1"/>
  <c r="E6" i="3"/>
  <c r="E10" i="3"/>
  <c r="E14" i="3"/>
  <c r="E18" i="3"/>
  <c r="E22" i="3"/>
  <c r="E26" i="3"/>
  <c r="E30" i="3"/>
  <c r="E45" i="1"/>
  <c r="E20" i="2"/>
  <c r="E46" i="1" l="1"/>
  <c r="E46" i="3"/>
  <c r="E52" i="3" s="1"/>
  <c r="E85" i="4"/>
  <c r="E87" i="4" s="1"/>
  <c r="C5" i="6" s="1"/>
  <c r="C3" i="6"/>
  <c r="E94" i="3" l="1"/>
  <c r="E100" i="3" s="1"/>
  <c r="E123" i="3" s="1"/>
  <c r="E125" i="3" s="1"/>
  <c r="C6" i="6" s="1"/>
  <c r="C10" i="6" s="1"/>
  <c r="I52" i="3"/>
  <c r="I94" i="3" s="1"/>
</calcChain>
</file>

<file path=xl/sharedStrings.xml><?xml version="1.0" encoding="utf-8"?>
<sst xmlns="http://schemas.openxmlformats.org/spreadsheetml/2006/main" count="414" uniqueCount="281">
  <si>
    <t>Sl. No.</t>
  </si>
  <si>
    <t>Bread Boards</t>
  </si>
  <si>
    <t>Semi Conductor Devices Trainer Kits</t>
  </si>
  <si>
    <t>Junction Diode Characteristics Trainer Kit</t>
  </si>
  <si>
    <t>Measurement of H-Parameters</t>
  </si>
  <si>
    <t>SCR Characteristics Trainer Kit</t>
  </si>
  <si>
    <t>Voltage Stabilizer</t>
  </si>
  <si>
    <t>ECAD Lab</t>
  </si>
  <si>
    <t>FPGA / CPLD Trainer Kits</t>
  </si>
  <si>
    <t>Name of the Lab</t>
  </si>
  <si>
    <t>Total Expenditure
(Non-Consumable)</t>
  </si>
  <si>
    <t>Cross Directional Coupler</t>
  </si>
  <si>
    <t>8086 Micro Processor Trainer Kit with DUAL DAC Power Supply</t>
  </si>
  <si>
    <t>8051 Micro Controller Trainer Kit</t>
  </si>
  <si>
    <t>8051 Micro Controller Trainer Kit with DUAL DAC Power Supply</t>
  </si>
  <si>
    <t>8279 Study Card</t>
  </si>
  <si>
    <t>Stepper Motor Interface with Metallic Motor</t>
  </si>
  <si>
    <t>Bench Panel - Analog Meters</t>
  </si>
  <si>
    <t>Bench Panel - Digital Meters</t>
  </si>
  <si>
    <t>Digital Multimeters</t>
  </si>
  <si>
    <t>Trainer Kits</t>
  </si>
  <si>
    <t>Grand Total</t>
  </si>
  <si>
    <t>SS Lab</t>
  </si>
  <si>
    <t>SV Electronics</t>
  </si>
  <si>
    <t>Sub Total</t>
  </si>
  <si>
    <t>Frequency Modulation &amp; Demodulation</t>
  </si>
  <si>
    <t>Balanced Modulator</t>
  </si>
  <si>
    <t>Pre-Emphasis &amp; De-Emphasis</t>
  </si>
  <si>
    <t>Characteristics of Mixer</t>
  </si>
  <si>
    <t>Phase Locked Loop</t>
  </si>
  <si>
    <t>Synchronous Detector</t>
  </si>
  <si>
    <t>SSB System</t>
  </si>
  <si>
    <t>AGC Characteristics</t>
  </si>
  <si>
    <t>Frequency Multiplier &amp; Synthesizer</t>
  </si>
  <si>
    <t>Squeltch Circuit</t>
  </si>
  <si>
    <t>Digital Phase Detector</t>
  </si>
  <si>
    <t>Diode Detector Characteristics</t>
  </si>
  <si>
    <r>
      <t>Analog Communication Trainer Kits</t>
    </r>
    <r>
      <rPr>
        <b/>
        <sz val="12"/>
        <color theme="1"/>
        <rFont val="Times New Roman"/>
        <family val="1"/>
      </rPr>
      <t xml:space="preserve">  </t>
    </r>
    <r>
      <rPr>
        <b/>
        <u/>
        <sz val="12"/>
        <color theme="1"/>
        <rFont val="Times New Roman"/>
        <family val="1"/>
      </rPr>
      <t>(SS Lab)</t>
    </r>
  </si>
  <si>
    <r>
      <t>Digital Communication Trainer Kits</t>
    </r>
    <r>
      <rPr>
        <b/>
        <sz val="12"/>
        <color theme="1"/>
        <rFont val="Times New Roman"/>
        <family val="1"/>
      </rPr>
      <t xml:space="preserve"> (Hi-Q)</t>
    </r>
  </si>
  <si>
    <t>VSWR Meter - Futuretech</t>
  </si>
  <si>
    <t>Item Description</t>
  </si>
  <si>
    <t xml:space="preserve">Quantity </t>
  </si>
  <si>
    <t>Unit Cost</t>
  </si>
  <si>
    <t>Total Cost</t>
  </si>
  <si>
    <t>Texas Instruments ASLK Pro Kit</t>
  </si>
  <si>
    <t>Digital Multimeter</t>
  </si>
  <si>
    <t>DSP Starter Kit - TMS 320C6713</t>
  </si>
  <si>
    <t>Xilinx System Edition 14.3V</t>
  </si>
  <si>
    <t>Spartan 3E Board with Cable</t>
  </si>
  <si>
    <t>HEP Category 1 (Back End Tool)</t>
  </si>
  <si>
    <t>LED Projector</t>
  </si>
  <si>
    <t>OHP Projector</t>
  </si>
  <si>
    <t>Electronic Devices &amp; Circuits Lab</t>
  </si>
  <si>
    <t>Pulse &amp; Digital Circuits / IC Applications Lab</t>
  </si>
  <si>
    <t>Microwave &amp; Optical Communication / Basic Simulation Lab</t>
  </si>
  <si>
    <t>Communications Lab (AC / DC)</t>
  </si>
  <si>
    <t>(0-2) V, (0-20) V, (0-20) mA, (0-200) mA DC Voltmeters &amp; Ammeters, Each 5 no.</t>
  </si>
  <si>
    <t>(0-2) mA DC Ammeter</t>
  </si>
  <si>
    <t>(0-2) V DC Voltmeters</t>
  </si>
  <si>
    <t>Function Generator - 1MHz</t>
  </si>
  <si>
    <t>Regulated Power Supply - 30V, 1A</t>
  </si>
  <si>
    <t>Decade Resistance Box</t>
  </si>
  <si>
    <t>Decade Inductance Box</t>
  </si>
  <si>
    <t>Voltage Stabilizer - 5KVA</t>
  </si>
  <si>
    <t>Decade Capacitance Box</t>
  </si>
  <si>
    <t>Astable Multivibrator, Schmitt Trigger, UJT Relaxation Oscillator, 4Bit DAC using Op-Amp each 1 No.</t>
  </si>
  <si>
    <t>Monostable Multivibrator, Bistable Multivibrator, Monostable Operation using 555 IC each 1 No.</t>
  </si>
  <si>
    <t>Function Generators - 3MHz</t>
  </si>
  <si>
    <t xml:space="preserve">Analog CRO     </t>
  </si>
  <si>
    <t xml:space="preserve">Regulated Power Supply     </t>
  </si>
  <si>
    <t xml:space="preserve">Decade Capacitance Box    </t>
  </si>
  <si>
    <t xml:space="preserve">Decade Resistance Box     </t>
  </si>
  <si>
    <t xml:space="preserve">Voltage Stabilizer - 5KVA   </t>
  </si>
  <si>
    <t xml:space="preserve">Digital CRO      </t>
  </si>
  <si>
    <t xml:space="preserve">KP-151 Kylstron Power Supply </t>
  </si>
  <si>
    <t>VSWR</t>
  </si>
  <si>
    <t xml:space="preserve">Klystron 2k25 </t>
  </si>
  <si>
    <t>Klystron 2k25</t>
  </si>
  <si>
    <t xml:space="preserve">Klystron Mount </t>
  </si>
  <si>
    <t xml:space="preserve">Isolator </t>
  </si>
  <si>
    <t xml:space="preserve">Wave Guide Detector Mount Tunable </t>
  </si>
  <si>
    <t xml:space="preserve">Frequency Meter </t>
  </si>
  <si>
    <t xml:space="preserve">Variable Attenuator </t>
  </si>
  <si>
    <t xml:space="preserve">Three Port Circulator </t>
  </si>
  <si>
    <t xml:space="preserve">Wave Guide Stand </t>
  </si>
  <si>
    <t xml:space="preserve">Cooling Fan </t>
  </si>
  <si>
    <t xml:space="preserve">Gunn Power Supply </t>
  </si>
  <si>
    <t xml:space="preserve">Gunn Oscillator </t>
  </si>
  <si>
    <t xml:space="preserve">Pin Modulator </t>
  </si>
  <si>
    <t xml:space="preserve">Direct Reading Frequency Meter </t>
  </si>
  <si>
    <t xml:space="preserve">Matched Terminator </t>
  </si>
  <si>
    <t xml:space="preserve">Movable Short </t>
  </si>
  <si>
    <t xml:space="preserve">Slotted Section With Probe </t>
  </si>
  <si>
    <t>S.S Tuner</t>
  </si>
  <si>
    <t xml:space="preserve">S.S Tuner </t>
  </si>
  <si>
    <t xml:space="preserve">Smith Chart </t>
  </si>
  <si>
    <t>Multihole Directional Couplers 3db</t>
  </si>
  <si>
    <t xml:space="preserve">Tunable Probe </t>
  </si>
  <si>
    <t xml:space="preserve">EH - Tee </t>
  </si>
  <si>
    <t xml:space="preserve">E Plane Tee </t>
  </si>
  <si>
    <t xml:space="preserve">H Plane - Tee </t>
  </si>
  <si>
    <t>Multihole Directional Coupler</t>
  </si>
  <si>
    <t xml:space="preserve">Digitl CRO </t>
  </si>
  <si>
    <t xml:space="preserve">Function Generator    </t>
  </si>
  <si>
    <t xml:space="preserve">Analog CRO's    </t>
  </si>
  <si>
    <t xml:space="preserve">Regulated Power Supply </t>
  </si>
  <si>
    <t xml:space="preserve">Amplitutde Modulation &amp; Demodulation </t>
  </si>
  <si>
    <t>Analog Sampling Reconstruction (STM), FSK, PSK, DPSK Modulation &amp; Demodulation each 2 No.</t>
  </si>
  <si>
    <t xml:space="preserve">8086 Micro Processor Trainer Kit, </t>
  </si>
  <si>
    <t>8259, 8255, 8251 Study Cards each 2 No.</t>
  </si>
  <si>
    <t>ADC, DAC, Traffic Lights, Elevator, Switch Interface Modules each 2 No.</t>
  </si>
  <si>
    <t xml:space="preserve">Voltage Stabilizer - 5KVA </t>
  </si>
  <si>
    <t>(0-2) V, (0-10)V, (0-50)V, (0-5)mA,
(0-10)mA, (0-50)mA, (0-100)mA DC Voltmeters &amp; Ammeters Each 6 No.</t>
  </si>
  <si>
    <t>Study of Logic Gates</t>
  </si>
  <si>
    <t>Study of Flip - Flop</t>
  </si>
  <si>
    <t>Sampling Gates</t>
  </si>
  <si>
    <t>Boot Strap Sweep Circuits</t>
  </si>
  <si>
    <t>Voltage Regulator Using 723 IC</t>
  </si>
  <si>
    <t>Digital Logic Trainer Kits</t>
  </si>
  <si>
    <t xml:space="preserve"> </t>
  </si>
  <si>
    <t>OMAPL- 13816748 DSP Stater Kit with Code Composer</t>
  </si>
  <si>
    <t>OMAPL- 13816748 DSP LCDK Stater Kit - EdGate</t>
  </si>
  <si>
    <t>Camera and Accessories for LCDK Stater Kit - EdGate</t>
  </si>
  <si>
    <t>Embedded System Lab Bundle - STARCOM</t>
  </si>
  <si>
    <t>Bread Boards - SV Electronics</t>
  </si>
  <si>
    <t>Micro Processors &amp; Micro Controllers Lab and DSP Labs</t>
  </si>
  <si>
    <t>Amplitutde Modulation Transmitter Kit   ACL-AM                (AKADEMIKA)</t>
  </si>
  <si>
    <t>Amplitutde Demodulation Receiver Kit   ACL-AD                (AKADEMIKA)</t>
  </si>
  <si>
    <t>Antenna Trainer System  RFL-AMS-A                (AKADEMIKA)</t>
  </si>
  <si>
    <t>DPCM/ADPCM Modulation&amp;Demodulation Kit     (AKADEMIKA)</t>
  </si>
  <si>
    <t>QPSK/DPSK Modulation&amp;Demodulation Trainer Kit     (AKADEMIKA)</t>
  </si>
  <si>
    <t xml:space="preserve">DCL-03 Pulse code Modulation  kit      (AKADEMIKA)        </t>
  </si>
  <si>
    <t xml:space="preserve">DCL-04 Pulse code Demodulation  kit      (AKADEMIKA)        </t>
  </si>
  <si>
    <t xml:space="preserve">BPSK/DPSK Modulation / Demodulation   kit      (AKADEMIKA)        </t>
  </si>
  <si>
    <t>Total</t>
  </si>
  <si>
    <t>(ACL-FM) Frequency Modulation Transmitter kit, From : AKADEMIKA</t>
  </si>
  <si>
    <t>(ACL-FD) Frequency Demodulation Receiver kit, From : AKADEMIKA</t>
  </si>
  <si>
    <t>Acer Dual Core 2GB, 160GB CPU's</t>
  </si>
  <si>
    <t xml:space="preserve">Qty </t>
  </si>
  <si>
    <t>HP 20" LED Monitor</t>
  </si>
  <si>
    <t>Acer 15" LCD Monitor</t>
  </si>
  <si>
    <t>VSWR Meter - SS Lab</t>
  </si>
  <si>
    <t>Klystron Mount - SS Lab</t>
  </si>
  <si>
    <t>Isolator - SS AB</t>
  </si>
  <si>
    <t>Variable Attenuator - SS Lab</t>
  </si>
  <si>
    <t>Tunable Probe - SS Lab</t>
  </si>
  <si>
    <t>Matched Terminator - SS Lab</t>
  </si>
  <si>
    <t>Direct Reading Frequency Meter - SS Lab</t>
  </si>
  <si>
    <t>Movable Short - SS Lab</t>
  </si>
  <si>
    <t>Wave Guide Stand - SS Lab</t>
  </si>
  <si>
    <t xml:space="preserve">Cooling Fan - SS lab </t>
  </si>
  <si>
    <t>Slotted Section/Line -SS Lab</t>
  </si>
  <si>
    <t>Wave Guide Detector Mount Tunable -SS Lab</t>
  </si>
  <si>
    <t>Wave Guide Bend - SS Lab</t>
  </si>
  <si>
    <t>Klystron Tube-2K 25-SS Lab</t>
  </si>
  <si>
    <t>Fixed Short or Reflector -SS lab</t>
  </si>
  <si>
    <t>BNC / Coaxial Cable</t>
  </si>
  <si>
    <t xml:space="preserve">BNC /Coaxial Cable </t>
  </si>
  <si>
    <t>BNC / Coaxial Cable - SS lab</t>
  </si>
  <si>
    <t>Analog Fiber optic Transmission / Fiber optic LED Cha.</t>
  </si>
  <si>
    <t xml:space="preserve">Digital link Fiber optic Transmission </t>
  </si>
  <si>
    <t>Analog Fiber optic Transmission / Fiber optic LED Cha. - SS lab</t>
  </si>
  <si>
    <t>Digital link Fiber optic Transmission - SS lab</t>
  </si>
  <si>
    <t>Laser Diode Inter Modulation / Fiber optic Laser diode Cha.</t>
  </si>
  <si>
    <t>Laser Diode Inter Modulation / Fiber optic Laser diode Cha.-SS lab</t>
  </si>
  <si>
    <t>Fiber optic Numerical Apperature kit</t>
  </si>
  <si>
    <t>Kylstron Power Supply - SS lab</t>
  </si>
  <si>
    <t>30MHz CRO,Vary tech -SS lab</t>
  </si>
  <si>
    <t>Function Generators - 3MHz -SS lab</t>
  </si>
  <si>
    <t>MS Components, Wish make</t>
  </si>
  <si>
    <t xml:space="preserve">Regulated Power Supply  - 30V, 1A -  SS lab  </t>
  </si>
  <si>
    <t>Digital multimeters -AS9208l-PHYSITECH</t>
  </si>
  <si>
    <t>Digital multimeters - CIE-122-SV ELE.</t>
  </si>
  <si>
    <t>Digital multimeters - CIE-122-HIMALAYA ELE</t>
  </si>
  <si>
    <t>Digital multimeters Var890D-SS Lab</t>
  </si>
  <si>
    <t>Amplitutde Modulation &amp; Demodulation-SS lab</t>
  </si>
  <si>
    <t>Frequency Modulation &amp; Demodulation-SS lab</t>
  </si>
  <si>
    <t>Pre-Emphasis &amp; De-Emphasis-SS lab</t>
  </si>
  <si>
    <t>Pulse Amplitude Modulation &amp; Demodulation (PAM)</t>
  </si>
  <si>
    <t>Pulse Width Modulation &amp; Demodulation (PWM)</t>
  </si>
  <si>
    <t>Pulse Position Modulation &amp; Demodulation (PPM)</t>
  </si>
  <si>
    <t>Pulse Amplitude Modulation &amp; Demodulation (PAM) - SS lab</t>
  </si>
  <si>
    <t>Pulse Width Modulation &amp; Demodulation (PWM)-SS lab</t>
  </si>
  <si>
    <t>Pulse Position Modulation &amp; Demodulation (PPM)-SS lab</t>
  </si>
  <si>
    <t>Time Division Multiplexing (TDM)</t>
  </si>
  <si>
    <t>Time Division Multiplexing (TDM)-SS lab</t>
  </si>
  <si>
    <t>Differential Pulse Code Modulation &amp; Demodulations (DPCM)</t>
  </si>
  <si>
    <t>Pulse Code Modulation Modulation &amp; Demodulations (PCM)</t>
  </si>
  <si>
    <t>Pulse Code Modulation Modulation &amp; Demodulations (PCM)-SS Lab</t>
  </si>
  <si>
    <t>Differential Pulse Code Modulation &amp; Demodulations (DPCM)-SS lab</t>
  </si>
  <si>
    <t>Delta Modulation &amp; Demodulation (DM)</t>
  </si>
  <si>
    <t>Delta Modulation &amp; Demodulation (DM)-SS lab</t>
  </si>
  <si>
    <t xml:space="preserve">Analog Sampling Reconstruction (STM) Modulation &amp; Demodulation </t>
  </si>
  <si>
    <t xml:space="preserve">FSK  Modulation &amp; Demodulation </t>
  </si>
  <si>
    <t xml:space="preserve">PSK Modulation &amp; Demodulation </t>
  </si>
  <si>
    <t xml:space="preserve">DPSK Modulation &amp; Demodulation </t>
  </si>
  <si>
    <t>FSK  Modulation &amp; Demodulation - SS lab</t>
  </si>
  <si>
    <r>
      <t xml:space="preserve">                         </t>
    </r>
    <r>
      <rPr>
        <b/>
        <sz val="12"/>
        <color theme="1"/>
        <rFont val="Times New Roman"/>
        <family val="1"/>
      </rPr>
      <t>Sub Total :</t>
    </r>
  </si>
  <si>
    <r>
      <t xml:space="preserve">                                                            </t>
    </r>
    <r>
      <rPr>
        <b/>
        <u/>
        <sz val="12"/>
        <color theme="1"/>
        <rFont val="Times New Roman"/>
        <family val="1"/>
      </rPr>
      <t xml:space="preserve">Computers </t>
    </r>
  </si>
  <si>
    <r>
      <t xml:space="preserve">                                                              </t>
    </r>
    <r>
      <rPr>
        <b/>
        <u/>
        <sz val="12"/>
        <color theme="1"/>
        <rFont val="Times New Roman"/>
        <family val="1"/>
      </rPr>
      <t xml:space="preserve"> Bread Boards</t>
    </r>
  </si>
  <si>
    <r>
      <t xml:space="preserve">                         </t>
    </r>
    <r>
      <rPr>
        <b/>
        <sz val="12"/>
        <color theme="1"/>
        <rFont val="Times New Roman"/>
        <family val="1"/>
      </rPr>
      <t xml:space="preserve">Sub Total </t>
    </r>
  </si>
  <si>
    <t xml:space="preserve">                              Sub Total :</t>
  </si>
  <si>
    <t xml:space="preserve">Pg : 2 / 3 </t>
  </si>
  <si>
    <t xml:space="preserve">Pg : 3 / 3 </t>
  </si>
  <si>
    <r>
      <t xml:space="preserve">                             </t>
    </r>
    <r>
      <rPr>
        <b/>
        <sz val="14"/>
        <color theme="1"/>
        <rFont val="Times New Roman"/>
        <family val="1"/>
      </rPr>
      <t xml:space="preserve"> Grand Total :</t>
    </r>
  </si>
  <si>
    <t>In Words: Six Lakhs Seventeen Thousand Eight Hundred and Two Rupees Only</t>
  </si>
  <si>
    <t xml:space="preserve">Laser Printer </t>
  </si>
  <si>
    <t>HP DESKTOP PAVILION CPU - 4GB, 1TB</t>
  </si>
  <si>
    <t>Acer Dual Core 2GB, 500GB CPU's</t>
  </si>
  <si>
    <t>ACER 15" LCD Monitors</t>
  </si>
  <si>
    <t>In words : Nine Lakhs Eighteen Thousand and Seven Hundred Rupees only</t>
  </si>
  <si>
    <t>HCL -13" CRT Monitors</t>
  </si>
  <si>
    <t>ACER -15" LCD Monitors</t>
  </si>
  <si>
    <t>HCL- 1GB, 80GB  CPU's</t>
  </si>
  <si>
    <t>ACER-1GB, 160GB CPU</t>
  </si>
  <si>
    <t>ACER-15"  LCD Monitor</t>
  </si>
  <si>
    <t>In Words: Six Lakhs Seventy nine Thousand One Hundred and Seventy Rupees Only</t>
  </si>
  <si>
    <t>Mixed Signal / DICD Lab/Basic simulation lab</t>
  </si>
  <si>
    <t xml:space="preserve">                                       Back forward :</t>
  </si>
  <si>
    <t xml:space="preserve">                Expenditure details of  Digital Communication lab </t>
  </si>
  <si>
    <t xml:space="preserve">                                           Expenditure details of Microwave lab </t>
  </si>
  <si>
    <t xml:space="preserve">                                         Expenditure details of Microwave lab </t>
  </si>
  <si>
    <t>20MHz. CRO Analog - MCP, Physitech</t>
  </si>
  <si>
    <t>CRO Digital - OWON, Hi-Q</t>
  </si>
  <si>
    <t>DSP development kit(LCDK)-with XDS100 JTAG Emulator-TMS320C6748</t>
  </si>
  <si>
    <t>3.5MM Jack cable-For DSP kits</t>
  </si>
  <si>
    <r>
      <rPr>
        <sz val="14"/>
        <color theme="1"/>
        <rFont val="Times New Roman"/>
        <family val="1"/>
      </rPr>
      <t xml:space="preserve">              Expenditure details of EDC lab         </t>
    </r>
    <r>
      <rPr>
        <sz val="12"/>
        <color theme="1"/>
        <rFont val="Times New Roman"/>
        <family val="1"/>
      </rPr>
      <t xml:space="preserve">                                           Pg : 2/2</t>
    </r>
  </si>
  <si>
    <t>8086 Micro Processor Trainer with on board LCD 20×4 -SS LAB</t>
  </si>
  <si>
    <r>
      <t>8051 Micro Controller Trainer Kit with on board LCD 20</t>
    </r>
    <r>
      <rPr>
        <sz val="12"/>
        <color theme="1"/>
        <rFont val="Calibri"/>
        <family val="2"/>
      </rPr>
      <t>×</t>
    </r>
    <r>
      <rPr>
        <sz val="12"/>
        <color theme="1"/>
        <rFont val="Times New Roman"/>
        <family val="1"/>
      </rPr>
      <t>4  -   SS LAB</t>
    </r>
  </si>
  <si>
    <t>Power Supply adaptors - GSAS-ADPDCS - SS LAB</t>
  </si>
  <si>
    <t>Standard PC key board - SS LAB</t>
  </si>
  <si>
    <t>MATLAB Master Lic. 31583594 Software Kit</t>
  </si>
  <si>
    <t>TI TM4C123GH6PM - Launch Pad</t>
  </si>
  <si>
    <t xml:space="preserve">In Words: Twelve Lakhs Seventy seven Thousands One Hundred and Seventy nine  Rupees only </t>
  </si>
  <si>
    <t>Sub Total :</t>
  </si>
  <si>
    <t>Add to Rounded off</t>
  </si>
  <si>
    <t>Fourty Nine Lakhs Thirty seven Thousands and Three  Hundred Rupees Only</t>
  </si>
  <si>
    <t>Page Total :</t>
  </si>
  <si>
    <t>Prev. Page Total :</t>
  </si>
  <si>
    <t xml:space="preserve">                                                  Page : 2/2</t>
  </si>
  <si>
    <t>Grand Total :</t>
  </si>
  <si>
    <t xml:space="preserve">Add for Rounded off </t>
  </si>
  <si>
    <t>0.12</t>
  </si>
  <si>
    <t>Page 1 Total :</t>
  </si>
  <si>
    <t>Back Forward of Page 1 Total :</t>
  </si>
  <si>
    <t>Page 2 Total :</t>
  </si>
  <si>
    <t>Back Forward of Page 2 Total :</t>
  </si>
  <si>
    <t>Add for Rounded off</t>
  </si>
  <si>
    <t>DSO-50MHz., 2Channel, Model-401-Scientech</t>
  </si>
  <si>
    <t>(0-500), (0-200), (0.2)mA DC-SS Lab</t>
  </si>
  <si>
    <t>(0-50), (0-2)V-DC- SS LAB</t>
  </si>
  <si>
    <t xml:space="preserve">Regulated Power Supply -30V, 1A,-SS lab   </t>
  </si>
  <si>
    <t xml:space="preserve">Regulated PowerSupply-30V, 2A,- Physitech    </t>
  </si>
  <si>
    <t>DSO-50MHz.,2Ch,Model-401-Scientech</t>
  </si>
  <si>
    <t>Function Generators - 3MHz.-Physitech</t>
  </si>
  <si>
    <t xml:space="preserve">Regulated Power Supply-30V, 2A-Physitech  </t>
  </si>
  <si>
    <t xml:space="preserve">Regulated Power Supply-30V, 2A-Physitech   </t>
  </si>
  <si>
    <t xml:space="preserve">Regulated Power Supply-30V, 2A-Scientech </t>
  </si>
  <si>
    <t>Function Generators-3MHz-Physitech</t>
  </si>
  <si>
    <t>Function Generators-3MHz-Scientech-4075</t>
  </si>
  <si>
    <t>Spectrum Analyser with tracking generator-Rigol-Scientech</t>
  </si>
  <si>
    <t>RF Generator-150MHz-Modl :1500-Scientech</t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</si>
  <si>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ELECTRONIC DEVICES &amp; CIRCUITS LAB         Updated on :15/05/2022                 Pg 1/2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</si>
  <si>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              LAB NAME: Communications Lab (AC &amp; DC)             Pg : 1/2                          Updated on :  15/105/2022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</si>
  <si>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              LAB NAME: Communications Lab (AC &amp; DC)             Pg : 2/2                          Updated on :  15/05/2022</t>
    </r>
  </si>
  <si>
    <r>
      <t xml:space="preserve">      </t>
    </r>
    <r>
      <rPr>
        <b/>
        <sz val="12"/>
        <rFont val="Times New Roman"/>
        <family val="1"/>
      </rPr>
      <t>SVR ENGINEERING COLLEGE     Updated on :  14/09/2021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Microwave &amp; Optical Comminicaion      Updated upto 15/05/2022   </t>
    </r>
    <r>
      <rPr>
        <b/>
        <sz val="11"/>
        <rFont val="Times New Roman"/>
        <family val="1"/>
      </rPr>
      <t>Pg 1/3</t>
    </r>
    <r>
      <rPr>
        <b/>
        <sz val="12"/>
        <rFont val="Times New Roman"/>
        <family val="1"/>
      </rPr>
      <t xml:space="preserve">  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</si>
  <si>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Micro Processors &amp; Micro Controllers and DSP Labs                  Updated on :  15/05/2022             Page : 1/2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</si>
  <si>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ECAD Lab                                                                                                   Updated on :  15/05/2022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</si>
  <si>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Mixed Signal Lab / DICD Lab / Basic Simulation lab                                                                   Updated on :  15/05/2022</t>
    </r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</si>
  <si>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Total Investment On Labs      Updated upto :  15/05/2022</t>
    </r>
  </si>
  <si>
    <t>Expenditure of PDC&amp;LICA Lab :</t>
  </si>
  <si>
    <r>
      <t xml:space="preserve">      </t>
    </r>
    <r>
      <rPr>
        <b/>
        <sz val="12"/>
        <rFont val="Times New Roman"/>
        <family val="1"/>
      </rPr>
      <t>SVR ENGINEERING COLLEGE</t>
    </r>
    <r>
      <rPr>
        <sz val="12"/>
        <rFont val="Times New Roman"/>
        <family val="1"/>
      </rPr>
      <t xml:space="preserve">
      </t>
    </r>
    <r>
      <rPr>
        <b/>
        <sz val="12"/>
        <rFont val="Times New Roman"/>
        <family val="1"/>
      </rPr>
      <t>AYYALURMETTA, NANDYAL,KURNOOL (DIST.) – 518503</t>
    </r>
    <r>
      <rPr>
        <sz val="12"/>
        <rFont val="Times New Roman"/>
        <family val="1"/>
      </rPr>
      <t xml:space="preserve">
       </t>
    </r>
    <r>
      <rPr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(Approved by AICTE, New Delhi &amp; Affiliated to JNTUA, Ananthapuramu)</t>
    </r>
    <r>
      <rPr>
        <sz val="10"/>
        <rFont val="Times New Roman"/>
        <family val="1"/>
      </rPr>
      <t xml:space="preserve">
          </t>
    </r>
    <r>
      <rPr>
        <b/>
        <sz val="10"/>
        <rFont val="Times New Roman"/>
        <family val="1"/>
      </rPr>
      <t xml:space="preserve">DEPARTMENT OF ELECTRONICS AND COMMUNICATION ENGINEERING
</t>
    </r>
    <r>
      <rPr>
        <b/>
        <sz val="12"/>
        <rFont val="Times New Roman"/>
        <family val="1"/>
      </rPr>
      <t xml:space="preserve"> LAB NAME: Pulse &amp; Digital Circuits / IC Applications Lab    Updated on :  15/05/2022        Page :1/2</t>
    </r>
  </si>
  <si>
    <t>In Words: Eight Lakhs Seventy three Thousand Seven hundered and Eighty Rupees Only</t>
  </si>
  <si>
    <t xml:space="preserve">            Pg : 2/2</t>
  </si>
  <si>
    <t>DSO-50MHz., 2Channel, Model-403-Scientech</t>
  </si>
  <si>
    <t>Page : 1 Total :</t>
  </si>
  <si>
    <t>Back Forward :</t>
  </si>
  <si>
    <t>957879.00</t>
  </si>
  <si>
    <t>In Words: Nine Lakhs Fifty seven thousand Eight Hundred and Seventy Nine Rupees Only</t>
  </si>
  <si>
    <t>DMM-DT-117-Physitech</t>
  </si>
  <si>
    <t>In Words : Twelve Lakhs sixty one Thousand Eight Hundred and          Sixty nine Rupees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</si>
</sst>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" fontId="1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2" fillId="0" borderId="7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533400</xdr:colOff>
      <xdr:row>0</xdr:row>
      <xdr:rowOff>988404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6675"/>
          <a:ext cx="733425" cy="9217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485775</xdr:colOff>
      <xdr:row>0</xdr:row>
      <xdr:rowOff>902165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76200"/>
          <a:ext cx="657225" cy="8259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311258</xdr:colOff>
      <xdr:row>0</xdr:row>
      <xdr:rowOff>790575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6200"/>
          <a:ext cx="568433" cy="714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76200</xdr:colOff>
      <xdr:row>47</xdr:row>
      <xdr:rowOff>66675</xdr:rowOff>
    </xdr:from>
    <xdr:to>
      <xdr:col>1</xdr:col>
      <xdr:colOff>358883</xdr:colOff>
      <xdr:row>47</xdr:row>
      <xdr:rowOff>781050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9182100"/>
          <a:ext cx="568433" cy="714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228600</xdr:colOff>
      <xdr:row>0</xdr:row>
      <xdr:rowOff>696221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85725"/>
          <a:ext cx="485775" cy="61049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303678</xdr:colOff>
      <xdr:row>0</xdr:row>
      <xdr:rowOff>714375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9525"/>
          <a:ext cx="560853" cy="704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95249</xdr:rowOff>
    </xdr:from>
    <xdr:to>
      <xdr:col>1</xdr:col>
      <xdr:colOff>371475</xdr:colOff>
      <xdr:row>0</xdr:row>
      <xdr:rowOff>942974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95249"/>
          <a:ext cx="714375" cy="8477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464785</xdr:colOff>
      <xdr:row>0</xdr:row>
      <xdr:rowOff>933450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712435" cy="895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106977</xdr:colOff>
      <xdr:row>0</xdr:row>
      <xdr:rowOff>76200</xdr:rowOff>
    </xdr:from>
    <xdr:to>
      <xdr:col>1</xdr:col>
      <xdr:colOff>428625</xdr:colOff>
      <xdr:row>0</xdr:row>
      <xdr:rowOff>552450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977" y="76200"/>
          <a:ext cx="655023" cy="476250"/>
        </a:xfrm>
        <a:prstGeom prst="rect">
          <a:avLst/>
        </a:prstGeom>
        <a:ln>
          <a:solidFill>
            <a:schemeClr val="tx1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95249</xdr:colOff>
      <xdr:row>0</xdr:row>
      <xdr:rowOff>57149</xdr:rowOff>
    </xdr:from>
    <xdr:to>
      <xdr:col>1</xdr:col>
      <xdr:colOff>552449</xdr:colOff>
      <xdr:row>0</xdr:row>
      <xdr:rowOff>977646</xdr:rowOff>
    </xdr:to>
    <xdr:pic>
      <xdr:nvPicPr>
        <xdr:cNvPr id="4" name="Picture 3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49" y="57149"/>
          <a:ext cx="790575" cy="92049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3" zoomScaleSheetLayoutView="100" workbookViewId="0">
      <selection activeCell="A54" sqref="A54"/>
    </sheetView>
  </sheetViews>
  <sheetFormatPr defaultRowHeight="15.75" x14ac:dyDescent="0.25"/>
  <cols>
    <col min="1" max="1" width="4.28515625" style="1" customWidth="1"/>
    <col min="2" max="2" width="42.42578125" style="1" customWidth="1"/>
    <col min="3" max="3" width="9.42578125" style="1" bestFit="1" customWidth="1"/>
    <col min="4" max="4" width="13.140625" style="1" customWidth="1"/>
    <col min="5" max="5" width="18.42578125" style="1" customWidth="1"/>
    <col min="6" max="16384" width="9.140625" style="1"/>
  </cols>
  <sheetData>
    <row r="1" spans="1:7" s="27" customFormat="1" ht="90.75" customHeight="1" x14ac:dyDescent="0.25">
      <c r="A1" s="121" t="s">
        <v>262</v>
      </c>
      <c r="B1" s="121"/>
      <c r="C1" s="121"/>
      <c r="D1" s="121"/>
      <c r="E1" s="121"/>
      <c r="F1" s="37"/>
      <c r="G1" s="37"/>
    </row>
    <row r="2" spans="1:7" s="2" customFormat="1" ht="30" customHeight="1" x14ac:dyDescent="0.25">
      <c r="A2" s="17" t="s">
        <v>0</v>
      </c>
      <c r="B2" s="26" t="s">
        <v>40</v>
      </c>
      <c r="C2" s="26" t="s">
        <v>41</v>
      </c>
      <c r="D2" s="26" t="s">
        <v>42</v>
      </c>
      <c r="E2" s="26" t="s">
        <v>43</v>
      </c>
    </row>
    <row r="3" spans="1:7" ht="15" customHeight="1" x14ac:dyDescent="0.25">
      <c r="A3" s="4">
        <v>1</v>
      </c>
      <c r="B3" s="3" t="s">
        <v>222</v>
      </c>
      <c r="C3" s="4">
        <v>10</v>
      </c>
      <c r="D3" s="5">
        <v>14500</v>
      </c>
      <c r="E3" s="5">
        <f>C3*D3</f>
        <v>145000</v>
      </c>
      <c r="G3" s="1" t="s">
        <v>119</v>
      </c>
    </row>
    <row r="4" spans="1:7" ht="15" customHeight="1" x14ac:dyDescent="0.25">
      <c r="A4" s="4">
        <v>2</v>
      </c>
      <c r="B4" s="3" t="s">
        <v>223</v>
      </c>
      <c r="C4" s="4">
        <v>1</v>
      </c>
      <c r="D4" s="5">
        <v>18000</v>
      </c>
      <c r="E4" s="5">
        <f>C4*D4</f>
        <v>18000</v>
      </c>
    </row>
    <row r="5" spans="1:7" ht="15" customHeight="1" x14ac:dyDescent="0.25">
      <c r="A5" s="4">
        <v>3</v>
      </c>
      <c r="B5" s="3" t="s">
        <v>167</v>
      </c>
      <c r="C5" s="4">
        <v>2</v>
      </c>
      <c r="D5" s="5">
        <v>23950</v>
      </c>
      <c r="E5" s="5">
        <f>C5*D5</f>
        <v>47900</v>
      </c>
    </row>
    <row r="6" spans="1:7" ht="15" customHeight="1" x14ac:dyDescent="0.25">
      <c r="A6" s="4">
        <v>4</v>
      </c>
      <c r="B6" s="3" t="s">
        <v>59</v>
      </c>
      <c r="C6" s="4">
        <v>15</v>
      </c>
      <c r="D6" s="5">
        <v>4750</v>
      </c>
      <c r="E6" s="5">
        <f t="shared" ref="E6:E31" si="0">C6*D6</f>
        <v>71250</v>
      </c>
    </row>
    <row r="7" spans="1:7" ht="15" customHeight="1" x14ac:dyDescent="0.25">
      <c r="A7" s="4">
        <v>5</v>
      </c>
      <c r="B7" s="3" t="s">
        <v>168</v>
      </c>
      <c r="C7" s="4">
        <v>2</v>
      </c>
      <c r="D7" s="5">
        <v>9500</v>
      </c>
      <c r="E7" s="5">
        <f t="shared" si="0"/>
        <v>19000</v>
      </c>
    </row>
    <row r="8" spans="1:7" ht="15" customHeight="1" x14ac:dyDescent="0.25">
      <c r="A8" s="4">
        <v>6</v>
      </c>
      <c r="B8" s="3" t="s">
        <v>254</v>
      </c>
      <c r="C8" s="4">
        <v>10</v>
      </c>
      <c r="D8" s="5">
        <v>9800</v>
      </c>
      <c r="E8" s="5">
        <f t="shared" si="0"/>
        <v>98000</v>
      </c>
    </row>
    <row r="9" spans="1:7" ht="15" customHeight="1" x14ac:dyDescent="0.25">
      <c r="A9" s="4">
        <v>7</v>
      </c>
      <c r="B9" s="3" t="s">
        <v>60</v>
      </c>
      <c r="C9" s="4">
        <v>15</v>
      </c>
      <c r="D9" s="5">
        <v>4250</v>
      </c>
      <c r="E9" s="5">
        <f t="shared" si="0"/>
        <v>63750</v>
      </c>
    </row>
    <row r="10" spans="1:7" ht="15" customHeight="1" x14ac:dyDescent="0.25">
      <c r="A10" s="4">
        <v>8</v>
      </c>
      <c r="B10" s="3" t="s">
        <v>251</v>
      </c>
      <c r="C10" s="4">
        <v>2</v>
      </c>
      <c r="D10" s="5">
        <v>6500</v>
      </c>
      <c r="E10" s="5">
        <f t="shared" si="0"/>
        <v>13000</v>
      </c>
    </row>
    <row r="11" spans="1:7" ht="15" customHeight="1" x14ac:dyDescent="0.25">
      <c r="A11" s="4">
        <v>8</v>
      </c>
      <c r="B11" s="3" t="s">
        <v>252</v>
      </c>
      <c r="C11" s="4">
        <v>10</v>
      </c>
      <c r="D11" s="5">
        <v>7400</v>
      </c>
      <c r="E11" s="5">
        <f t="shared" si="0"/>
        <v>74000</v>
      </c>
    </row>
    <row r="12" spans="1:7" ht="15" customHeight="1" x14ac:dyDescent="0.25">
      <c r="A12" s="4">
        <v>9</v>
      </c>
      <c r="B12" s="3" t="s">
        <v>61</v>
      </c>
      <c r="C12" s="4">
        <v>15</v>
      </c>
      <c r="D12" s="5">
        <v>1200</v>
      </c>
      <c r="E12" s="5">
        <f t="shared" si="0"/>
        <v>18000</v>
      </c>
    </row>
    <row r="13" spans="1:7" ht="15" customHeight="1" x14ac:dyDescent="0.25">
      <c r="A13" s="4">
        <v>10</v>
      </c>
      <c r="B13" s="3" t="s">
        <v>62</v>
      </c>
      <c r="C13" s="4">
        <v>10</v>
      </c>
      <c r="D13" s="5">
        <v>1800</v>
      </c>
      <c r="E13" s="5">
        <f t="shared" si="0"/>
        <v>18000</v>
      </c>
    </row>
    <row r="14" spans="1:7" ht="15" customHeight="1" x14ac:dyDescent="0.25">
      <c r="A14" s="4">
        <v>11</v>
      </c>
      <c r="B14" s="3" t="s">
        <v>63</v>
      </c>
      <c r="C14" s="4">
        <v>1</v>
      </c>
      <c r="D14" s="5">
        <v>8400</v>
      </c>
      <c r="E14" s="5">
        <f>C14*D14</f>
        <v>8400</v>
      </c>
    </row>
    <row r="15" spans="1:7" ht="15" customHeight="1" x14ac:dyDescent="0.25">
      <c r="A15" s="1">
        <v>12</v>
      </c>
      <c r="B15" s="3" t="s">
        <v>64</v>
      </c>
      <c r="C15" s="4">
        <v>15</v>
      </c>
      <c r="D15" s="5">
        <v>1650</v>
      </c>
      <c r="E15" s="5">
        <f>C15*D15</f>
        <v>24750</v>
      </c>
    </row>
    <row r="16" spans="1:7" ht="15" customHeight="1" x14ac:dyDescent="0.25">
      <c r="A16" s="4"/>
      <c r="B16" s="1" t="s">
        <v>200</v>
      </c>
      <c r="C16" s="63">
        <f>SUM(C3:C15)</f>
        <v>108</v>
      </c>
      <c r="D16" s="12"/>
      <c r="E16" s="12">
        <f>SUM(E3:E15)</f>
        <v>619050</v>
      </c>
    </row>
    <row r="17" spans="1:5" ht="15" customHeight="1" x14ac:dyDescent="0.25">
      <c r="A17" s="4"/>
      <c r="B17" s="3" t="s">
        <v>199</v>
      </c>
      <c r="C17" s="4"/>
      <c r="D17" s="5"/>
      <c r="E17" s="5"/>
    </row>
    <row r="18" spans="1:5" ht="15" customHeight="1" x14ac:dyDescent="0.25">
      <c r="A18" s="4">
        <v>13</v>
      </c>
      <c r="B18" s="3" t="s">
        <v>1</v>
      </c>
      <c r="C18" s="65">
        <v>16</v>
      </c>
      <c r="D18" s="5">
        <v>250</v>
      </c>
      <c r="E18" s="5">
        <f t="shared" si="0"/>
        <v>4000</v>
      </c>
    </row>
    <row r="19" spans="1:5" ht="15" customHeight="1" x14ac:dyDescent="0.25">
      <c r="A19" s="4">
        <v>14</v>
      </c>
      <c r="B19" s="3" t="s">
        <v>1</v>
      </c>
      <c r="C19" s="65">
        <v>10</v>
      </c>
      <c r="D19" s="5">
        <v>105</v>
      </c>
      <c r="E19" s="5">
        <f>C19*D19</f>
        <v>1050</v>
      </c>
    </row>
    <row r="20" spans="1:5" ht="15" customHeight="1" x14ac:dyDescent="0.25">
      <c r="A20" s="4">
        <v>15</v>
      </c>
      <c r="B20" s="3" t="s">
        <v>1</v>
      </c>
      <c r="C20" s="65">
        <v>10</v>
      </c>
      <c r="D20" s="5">
        <v>85</v>
      </c>
      <c r="E20" s="5">
        <f>C20*D20</f>
        <v>850</v>
      </c>
    </row>
    <row r="21" spans="1:5" ht="15" customHeight="1" x14ac:dyDescent="0.25">
      <c r="A21" s="4"/>
      <c r="B21" s="1" t="s">
        <v>200</v>
      </c>
      <c r="C21" s="66">
        <f>SUM(C18:C20)</f>
        <v>36</v>
      </c>
      <c r="D21" s="11"/>
      <c r="E21" s="67">
        <f>SUM(E18:E20)</f>
        <v>5900</v>
      </c>
    </row>
    <row r="22" spans="1:5" ht="13.5" customHeight="1" x14ac:dyDescent="0.25">
      <c r="A22" s="123" t="s">
        <v>18</v>
      </c>
      <c r="B22" s="123"/>
      <c r="C22" s="123"/>
      <c r="D22" s="123"/>
      <c r="E22" s="123"/>
    </row>
    <row r="23" spans="1:5" ht="31.5" x14ac:dyDescent="0.25">
      <c r="A23" s="4">
        <v>16</v>
      </c>
      <c r="B23" s="10" t="s">
        <v>56</v>
      </c>
      <c r="C23" s="4">
        <v>20</v>
      </c>
      <c r="D23" s="5">
        <v>800</v>
      </c>
      <c r="E23" s="5">
        <f t="shared" si="0"/>
        <v>16000</v>
      </c>
    </row>
    <row r="24" spans="1:5" ht="15" customHeight="1" x14ac:dyDescent="0.25">
      <c r="A24" s="4">
        <v>17</v>
      </c>
      <c r="B24" s="3" t="s">
        <v>57</v>
      </c>
      <c r="C24" s="4">
        <v>8</v>
      </c>
      <c r="D24" s="5">
        <v>800</v>
      </c>
      <c r="E24" s="5">
        <f>C24*D24</f>
        <v>6400</v>
      </c>
    </row>
    <row r="25" spans="1:5" ht="15" customHeight="1" x14ac:dyDescent="0.25">
      <c r="A25" s="4">
        <v>18</v>
      </c>
      <c r="B25" s="3" t="s">
        <v>58</v>
      </c>
      <c r="C25" s="4">
        <v>5</v>
      </c>
      <c r="D25" s="5">
        <v>550</v>
      </c>
      <c r="E25" s="5">
        <f>C25*D25</f>
        <v>2750</v>
      </c>
    </row>
    <row r="26" spans="1:5" ht="15" customHeight="1" x14ac:dyDescent="0.25">
      <c r="A26" s="4">
        <v>19</v>
      </c>
      <c r="B26" s="3" t="s">
        <v>57</v>
      </c>
      <c r="C26" s="4">
        <v>2</v>
      </c>
      <c r="D26" s="5">
        <v>550</v>
      </c>
      <c r="E26" s="5">
        <f>C26*D26</f>
        <v>1100</v>
      </c>
    </row>
    <row r="27" spans="1:5" ht="15" customHeight="1" x14ac:dyDescent="0.25">
      <c r="A27" s="4">
        <v>19</v>
      </c>
      <c r="B27" s="3" t="s">
        <v>250</v>
      </c>
      <c r="C27" s="4">
        <v>36</v>
      </c>
      <c r="D27" s="5">
        <v>1050</v>
      </c>
      <c r="E27" s="5">
        <f>C27*D27</f>
        <v>37800</v>
      </c>
    </row>
    <row r="28" spans="1:5" ht="15" customHeight="1" x14ac:dyDescent="0.25">
      <c r="A28" s="1">
        <v>20</v>
      </c>
      <c r="B28" s="3" t="s">
        <v>249</v>
      </c>
      <c r="C28" s="4">
        <v>60</v>
      </c>
      <c r="D28" s="5">
        <v>1050</v>
      </c>
      <c r="E28" s="5">
        <f>C28*D28</f>
        <v>63000</v>
      </c>
    </row>
    <row r="29" spans="1:5" ht="13.5" customHeight="1" x14ac:dyDescent="0.25">
      <c r="A29" s="122" t="s">
        <v>24</v>
      </c>
      <c r="B29" s="122"/>
      <c r="C29" s="15">
        <f>SUM(C23:C28)</f>
        <v>131</v>
      </c>
      <c r="D29" s="11"/>
      <c r="E29" s="12">
        <f>SUM(E23:E28)</f>
        <v>127050</v>
      </c>
    </row>
    <row r="30" spans="1:5" ht="13.5" customHeight="1" x14ac:dyDescent="0.25">
      <c r="A30" s="123" t="s">
        <v>17</v>
      </c>
      <c r="B30" s="123"/>
      <c r="C30" s="123"/>
      <c r="D30" s="123"/>
      <c r="E30" s="123"/>
    </row>
    <row r="31" spans="1:5" ht="47.25" x14ac:dyDescent="0.25">
      <c r="A31" s="4">
        <v>21</v>
      </c>
      <c r="B31" s="10" t="s">
        <v>112</v>
      </c>
      <c r="C31" s="4">
        <v>42</v>
      </c>
      <c r="D31" s="5">
        <v>625</v>
      </c>
      <c r="E31" s="5">
        <f t="shared" si="0"/>
        <v>26250</v>
      </c>
    </row>
    <row r="32" spans="1:5" ht="13.5" customHeight="1" x14ac:dyDescent="0.25">
      <c r="A32" s="122" t="s">
        <v>24</v>
      </c>
      <c r="B32" s="122"/>
      <c r="C32" s="15">
        <f>SUM(C31:C31)</f>
        <v>42</v>
      </c>
      <c r="D32" s="11"/>
      <c r="E32" s="12">
        <f>SUM(E31)</f>
        <v>26250</v>
      </c>
    </row>
    <row r="33" spans="1:5" ht="13.5" customHeight="1" x14ac:dyDescent="0.25">
      <c r="A33" s="123" t="s">
        <v>19</v>
      </c>
      <c r="B33" s="123"/>
      <c r="C33" s="123"/>
      <c r="D33" s="123"/>
      <c r="E33" s="123"/>
    </row>
    <row r="34" spans="1:5" ht="15" customHeight="1" x14ac:dyDescent="0.25">
      <c r="A34" s="4">
        <v>22</v>
      </c>
      <c r="B34" s="3" t="s">
        <v>171</v>
      </c>
      <c r="C34" s="4">
        <v>9</v>
      </c>
      <c r="D34" s="5">
        <v>1550</v>
      </c>
      <c r="E34" s="5">
        <f>C34*D34</f>
        <v>13950</v>
      </c>
    </row>
    <row r="35" spans="1:5" ht="15" customHeight="1" x14ac:dyDescent="0.25">
      <c r="A35" s="4">
        <v>23</v>
      </c>
      <c r="B35" s="3" t="s">
        <v>172</v>
      </c>
      <c r="C35" s="4">
        <v>4</v>
      </c>
      <c r="D35" s="5">
        <v>1550</v>
      </c>
      <c r="E35" s="5">
        <f>C35*D35</f>
        <v>6200</v>
      </c>
    </row>
    <row r="36" spans="1:5" ht="15" customHeight="1" x14ac:dyDescent="0.25">
      <c r="A36" s="4">
        <v>24</v>
      </c>
      <c r="B36" s="62" t="s">
        <v>173</v>
      </c>
      <c r="C36" s="60">
        <v>1</v>
      </c>
      <c r="D36" s="61">
        <v>1750</v>
      </c>
      <c r="E36" s="5">
        <f>C36*D36</f>
        <v>1750</v>
      </c>
    </row>
    <row r="37" spans="1:5" ht="15" customHeight="1" x14ac:dyDescent="0.25">
      <c r="A37" s="4">
        <v>25</v>
      </c>
      <c r="B37" s="3" t="s">
        <v>174</v>
      </c>
      <c r="C37" s="59">
        <v>5</v>
      </c>
      <c r="D37" s="6">
        <v>1800</v>
      </c>
      <c r="E37" s="5">
        <f>C37*D37</f>
        <v>9000</v>
      </c>
    </row>
    <row r="38" spans="1:5" ht="13.5" customHeight="1" x14ac:dyDescent="0.25">
      <c r="A38" s="122" t="s">
        <v>24</v>
      </c>
      <c r="B38" s="122"/>
      <c r="C38" s="15">
        <f>SUM(C34:C37)</f>
        <v>19</v>
      </c>
      <c r="D38" s="11"/>
      <c r="E38" s="12">
        <f>SUM(E34:E37)</f>
        <v>30900</v>
      </c>
    </row>
    <row r="39" spans="1:5" ht="13.5" customHeight="1" x14ac:dyDescent="0.25">
      <c r="A39" s="123" t="s">
        <v>20</v>
      </c>
      <c r="B39" s="123"/>
      <c r="C39" s="123"/>
      <c r="D39" s="123"/>
      <c r="E39" s="123"/>
    </row>
    <row r="40" spans="1:5" ht="15" customHeight="1" x14ac:dyDescent="0.25">
      <c r="A40" s="4">
        <v>26</v>
      </c>
      <c r="B40" s="3" t="s">
        <v>2</v>
      </c>
      <c r="C40" s="4">
        <v>5</v>
      </c>
      <c r="D40" s="5">
        <v>3500</v>
      </c>
      <c r="E40" s="5">
        <f t="shared" ref="E40:E52" si="1">C40*D40</f>
        <v>17500</v>
      </c>
    </row>
    <row r="41" spans="1:5" ht="15" customHeight="1" x14ac:dyDescent="0.25">
      <c r="A41" s="4">
        <v>27</v>
      </c>
      <c r="B41" s="3" t="s">
        <v>3</v>
      </c>
      <c r="C41" s="4">
        <v>1</v>
      </c>
      <c r="D41" s="5">
        <v>1480</v>
      </c>
      <c r="E41" s="5">
        <f t="shared" si="1"/>
        <v>1480</v>
      </c>
    </row>
    <row r="42" spans="1:5" ht="15" customHeight="1" x14ac:dyDescent="0.25">
      <c r="A42" s="4">
        <v>28</v>
      </c>
      <c r="B42" s="3" t="s">
        <v>4</v>
      </c>
      <c r="C42" s="4">
        <v>1</v>
      </c>
      <c r="D42" s="5">
        <v>1800</v>
      </c>
      <c r="E42" s="5">
        <f>C42*D42</f>
        <v>1800</v>
      </c>
    </row>
    <row r="43" spans="1:5" ht="15" customHeight="1" x14ac:dyDescent="0.25">
      <c r="A43" s="4">
        <v>29</v>
      </c>
      <c r="B43" s="3" t="s">
        <v>5</v>
      </c>
      <c r="C43" s="4">
        <v>1</v>
      </c>
      <c r="D43" s="5">
        <v>2400</v>
      </c>
      <c r="E43" s="5">
        <f>C43*D43</f>
        <v>2400</v>
      </c>
    </row>
    <row r="44" spans="1:5" ht="15" customHeight="1" x14ac:dyDescent="0.25">
      <c r="A44" s="4">
        <v>30</v>
      </c>
      <c r="B44" s="13" t="s">
        <v>20</v>
      </c>
      <c r="C44" s="4">
        <v>19</v>
      </c>
      <c r="D44" s="5">
        <v>1400</v>
      </c>
      <c r="E44" s="5">
        <f t="shared" si="1"/>
        <v>26600</v>
      </c>
    </row>
    <row r="45" spans="1:5" ht="15" customHeight="1" x14ac:dyDescent="0.25">
      <c r="A45" s="4"/>
      <c r="B45" s="13" t="s">
        <v>197</v>
      </c>
      <c r="C45" s="63">
        <f>SUM(C40:C44)</f>
        <v>27</v>
      </c>
      <c r="D45" s="5"/>
      <c r="E45" s="12">
        <f>SUM(E40:E44)</f>
        <v>49780</v>
      </c>
    </row>
    <row r="46" spans="1:5" ht="15" customHeight="1" x14ac:dyDescent="0.25">
      <c r="A46" s="4"/>
      <c r="B46" s="119" t="s">
        <v>275</v>
      </c>
      <c r="C46" s="4">
        <f>C16+C21+C29+C32+C38+C45</f>
        <v>363</v>
      </c>
      <c r="D46" s="5"/>
      <c r="E46" s="5">
        <f>E16+E21+E29+E32+E38+E45</f>
        <v>858930</v>
      </c>
    </row>
    <row r="47" spans="1:5" ht="15" customHeight="1" x14ac:dyDescent="0.25">
      <c r="A47" s="4"/>
      <c r="B47" s="13"/>
      <c r="C47" s="80"/>
      <c r="D47" s="5"/>
      <c r="E47" s="12"/>
    </row>
    <row r="48" spans="1:5" ht="26.25" customHeight="1" x14ac:dyDescent="0.25">
      <c r="A48" s="4"/>
      <c r="B48" s="13" t="s">
        <v>226</v>
      </c>
      <c r="C48" s="80"/>
      <c r="D48" s="5"/>
      <c r="E48" s="12"/>
    </row>
    <row r="49" spans="1:5" ht="15" customHeight="1" x14ac:dyDescent="0.25">
      <c r="A49" s="81" t="s">
        <v>0</v>
      </c>
      <c r="B49" s="81" t="s">
        <v>40</v>
      </c>
      <c r="C49" s="81" t="s">
        <v>41</v>
      </c>
      <c r="D49" s="81" t="s">
        <v>42</v>
      </c>
      <c r="E49" s="81" t="s">
        <v>43</v>
      </c>
    </row>
    <row r="50" spans="1:5" ht="15" customHeight="1" x14ac:dyDescent="0.25">
      <c r="A50" s="120"/>
      <c r="B50" s="41" t="s">
        <v>276</v>
      </c>
      <c r="C50" s="41">
        <f>C46</f>
        <v>363</v>
      </c>
      <c r="D50" s="120"/>
      <c r="E50" s="42">
        <f>E46</f>
        <v>858930</v>
      </c>
    </row>
    <row r="51" spans="1:5" ht="15" customHeight="1" x14ac:dyDescent="0.25">
      <c r="A51" s="4"/>
      <c r="B51" s="64" t="s">
        <v>198</v>
      </c>
      <c r="C51" s="4"/>
      <c r="D51" s="5"/>
      <c r="E51" s="7"/>
    </row>
    <row r="52" spans="1:5" ht="15" customHeight="1" x14ac:dyDescent="0.25">
      <c r="A52" s="4">
        <v>31</v>
      </c>
      <c r="B52" s="13" t="s">
        <v>214</v>
      </c>
      <c r="C52" s="4">
        <v>1</v>
      </c>
      <c r="D52" s="5">
        <v>10000</v>
      </c>
      <c r="E52" s="5">
        <f t="shared" si="1"/>
        <v>10000</v>
      </c>
    </row>
    <row r="53" spans="1:5" ht="15" customHeight="1" x14ac:dyDescent="0.25">
      <c r="A53" s="4">
        <v>32</v>
      </c>
      <c r="B53" s="3" t="s">
        <v>215</v>
      </c>
      <c r="C53" s="4">
        <v>1</v>
      </c>
      <c r="D53" s="7">
        <v>4850</v>
      </c>
      <c r="E53" s="5">
        <f>C53*D53</f>
        <v>4850</v>
      </c>
    </row>
    <row r="54" spans="1:5" ht="15" customHeight="1" x14ac:dyDescent="0.25">
      <c r="A54" s="4"/>
      <c r="B54" s="13" t="s">
        <v>197</v>
      </c>
      <c r="C54" s="63">
        <f>SUM(C52:C53)</f>
        <v>2</v>
      </c>
      <c r="D54" s="3"/>
      <c r="E54" s="67">
        <f>SUM(E52:E53)</f>
        <v>14850</v>
      </c>
    </row>
    <row r="55" spans="1:5" ht="20.25" customHeight="1" x14ac:dyDescent="0.25">
      <c r="A55" s="124" t="s">
        <v>21</v>
      </c>
      <c r="B55" s="124"/>
      <c r="C55" s="16">
        <f>C50+C54</f>
        <v>365</v>
      </c>
      <c r="D55" s="14"/>
      <c r="E55" s="8">
        <f>E50+E54</f>
        <v>873780</v>
      </c>
    </row>
    <row r="56" spans="1:5" ht="22.5" customHeight="1" x14ac:dyDescent="0.25">
      <c r="A56" s="122" t="s">
        <v>272</v>
      </c>
      <c r="B56" s="122"/>
      <c r="C56" s="122"/>
      <c r="D56" s="122"/>
      <c r="E56" s="122"/>
    </row>
    <row r="57" spans="1:5" x14ac:dyDescent="0.25">
      <c r="B57"/>
    </row>
  </sheetData>
  <mergeCells count="10">
    <mergeCell ref="A1:E1"/>
    <mergeCell ref="A56:E56"/>
    <mergeCell ref="A38:B38"/>
    <mergeCell ref="A32:B32"/>
    <mergeCell ref="A29:B29"/>
    <mergeCell ref="A22:E22"/>
    <mergeCell ref="A30:E30"/>
    <mergeCell ref="A33:E33"/>
    <mergeCell ref="A39:E39"/>
    <mergeCell ref="A55:B55"/>
  </mergeCells>
  <printOptions horizontalCentered="1"/>
  <pageMargins left="0.73" right="0.44" top="0.2" bottom="0.26" header="0.16" footer="0.2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8" zoomScaleSheetLayoutView="100" workbookViewId="0">
      <selection activeCell="A43" sqref="A43:B43"/>
    </sheetView>
  </sheetViews>
  <sheetFormatPr defaultRowHeight="15.75" x14ac:dyDescent="0.25"/>
  <cols>
    <col min="1" max="1" width="4.28515625" style="1" customWidth="1"/>
    <col min="2" max="2" width="54.28515625" style="1" customWidth="1"/>
    <col min="3" max="3" width="7" style="1" customWidth="1"/>
    <col min="4" max="4" width="11" style="1" customWidth="1"/>
    <col min="5" max="5" width="22.5703125" style="1" customWidth="1"/>
    <col min="6" max="16384" width="9.140625" style="1"/>
  </cols>
  <sheetData>
    <row r="1" spans="1:7" s="27" customFormat="1" ht="90.75" customHeight="1" x14ac:dyDescent="0.25">
      <c r="A1" s="121" t="s">
        <v>271</v>
      </c>
      <c r="B1" s="121"/>
      <c r="C1" s="121"/>
      <c r="D1" s="121"/>
      <c r="E1" s="121"/>
      <c r="F1" s="37"/>
      <c r="G1" s="37"/>
    </row>
    <row r="2" spans="1:7" s="2" customFormat="1" ht="33" customHeight="1" x14ac:dyDescent="0.25">
      <c r="A2" s="114" t="s">
        <v>0</v>
      </c>
      <c r="B2" s="114" t="s">
        <v>40</v>
      </c>
      <c r="C2" s="114" t="s">
        <v>41</v>
      </c>
      <c r="D2" s="114" t="s">
        <v>42</v>
      </c>
      <c r="E2" s="114" t="s">
        <v>43</v>
      </c>
    </row>
    <row r="3" spans="1:7" ht="18" customHeight="1" x14ac:dyDescent="0.25">
      <c r="A3" s="4">
        <v>1</v>
      </c>
      <c r="B3" s="3" t="s">
        <v>68</v>
      </c>
      <c r="C3" s="4">
        <v>10</v>
      </c>
      <c r="D3" s="5">
        <v>16500</v>
      </c>
      <c r="E3" s="5">
        <f>C3*D3</f>
        <v>165000</v>
      </c>
    </row>
    <row r="4" spans="1:7" ht="18" customHeight="1" x14ac:dyDescent="0.25">
      <c r="A4" s="4">
        <v>2</v>
      </c>
      <c r="B4" s="3" t="s">
        <v>73</v>
      </c>
      <c r="C4" s="4">
        <v>1</v>
      </c>
      <c r="D4" s="5">
        <v>18000</v>
      </c>
      <c r="E4" s="5">
        <f>C4*D4</f>
        <v>18000</v>
      </c>
    </row>
    <row r="5" spans="1:7" ht="18" customHeight="1" x14ac:dyDescent="0.25">
      <c r="A5" s="4">
        <v>3</v>
      </c>
      <c r="B5" s="3" t="s">
        <v>167</v>
      </c>
      <c r="C5" s="4">
        <v>0</v>
      </c>
      <c r="D5" s="5">
        <v>0</v>
      </c>
      <c r="E5" s="5">
        <f>C5*D5</f>
        <v>0</v>
      </c>
    </row>
    <row r="6" spans="1:7" ht="18" customHeight="1" x14ac:dyDescent="0.25">
      <c r="A6" s="4">
        <v>4</v>
      </c>
      <c r="B6" s="3" t="s">
        <v>248</v>
      </c>
      <c r="C6" s="4">
        <v>5</v>
      </c>
      <c r="D6" s="5">
        <v>18300</v>
      </c>
      <c r="E6" s="5">
        <f>C6*D6</f>
        <v>91500</v>
      </c>
    </row>
    <row r="7" spans="1:7" ht="18" customHeight="1" x14ac:dyDescent="0.25">
      <c r="A7" s="4">
        <v>5</v>
      </c>
      <c r="B7" s="3" t="s">
        <v>274</v>
      </c>
      <c r="C7" s="4">
        <v>5</v>
      </c>
      <c r="D7" s="5">
        <v>25000</v>
      </c>
      <c r="E7" s="5">
        <f>C7*D7</f>
        <v>125000</v>
      </c>
    </row>
    <row r="8" spans="1:7" ht="18" customHeight="1" x14ac:dyDescent="0.25">
      <c r="A8" s="4">
        <v>6</v>
      </c>
      <c r="B8" s="3" t="s">
        <v>67</v>
      </c>
      <c r="C8" s="4">
        <v>8</v>
      </c>
      <c r="D8" s="5">
        <v>7500</v>
      </c>
      <c r="E8" s="5">
        <f t="shared" ref="E8:E24" si="0">C8*D8</f>
        <v>60000</v>
      </c>
    </row>
    <row r="9" spans="1:7" ht="18" customHeight="1" x14ac:dyDescent="0.25">
      <c r="A9" s="4">
        <v>7</v>
      </c>
      <c r="B9" s="3" t="s">
        <v>168</v>
      </c>
      <c r="C9" s="4">
        <v>0</v>
      </c>
      <c r="D9" s="5">
        <v>0</v>
      </c>
      <c r="E9" s="5">
        <f t="shared" si="0"/>
        <v>0</v>
      </c>
    </row>
    <row r="10" spans="1:7" ht="18" customHeight="1" x14ac:dyDescent="0.25">
      <c r="A10" s="4">
        <v>8</v>
      </c>
      <c r="B10" s="3" t="s">
        <v>258</v>
      </c>
      <c r="C10" s="4">
        <v>4</v>
      </c>
      <c r="D10" s="5">
        <v>9800</v>
      </c>
      <c r="E10" s="5">
        <f t="shared" si="0"/>
        <v>39200</v>
      </c>
    </row>
    <row r="11" spans="1:7" ht="18" customHeight="1" x14ac:dyDescent="0.25">
      <c r="A11" s="4">
        <v>9</v>
      </c>
      <c r="B11" s="3" t="s">
        <v>259</v>
      </c>
      <c r="C11" s="4">
        <v>6</v>
      </c>
      <c r="D11" s="5">
        <v>18000</v>
      </c>
      <c r="E11" s="5">
        <f t="shared" si="0"/>
        <v>108000</v>
      </c>
    </row>
    <row r="12" spans="1:7" ht="18" customHeight="1" x14ac:dyDescent="0.25">
      <c r="A12" s="4">
        <v>10</v>
      </c>
      <c r="B12" s="3" t="s">
        <v>69</v>
      </c>
      <c r="C12" s="4">
        <v>10</v>
      </c>
      <c r="D12" s="5">
        <v>3700</v>
      </c>
      <c r="E12" s="5">
        <f t="shared" si="0"/>
        <v>37000</v>
      </c>
    </row>
    <row r="13" spans="1:7" ht="18" customHeight="1" x14ac:dyDescent="0.25">
      <c r="A13" s="4">
        <v>11</v>
      </c>
      <c r="B13" s="3" t="s">
        <v>170</v>
      </c>
      <c r="C13" s="4">
        <v>0</v>
      </c>
      <c r="D13" s="5">
        <v>0</v>
      </c>
      <c r="E13" s="5">
        <f t="shared" si="0"/>
        <v>0</v>
      </c>
    </row>
    <row r="14" spans="1:7" ht="18" customHeight="1" x14ac:dyDescent="0.25">
      <c r="A14" s="4">
        <v>12</v>
      </c>
      <c r="B14" s="3" t="s">
        <v>256</v>
      </c>
      <c r="C14" s="4">
        <v>4</v>
      </c>
      <c r="D14" s="5">
        <v>7400</v>
      </c>
      <c r="E14" s="5">
        <f t="shared" si="0"/>
        <v>29600</v>
      </c>
    </row>
    <row r="15" spans="1:7" ht="18" customHeight="1" x14ac:dyDescent="0.25">
      <c r="A15" s="4">
        <v>13</v>
      </c>
      <c r="B15" s="3" t="s">
        <v>257</v>
      </c>
      <c r="C15" s="4">
        <v>6</v>
      </c>
      <c r="D15" s="5">
        <v>17500</v>
      </c>
      <c r="E15" s="5">
        <f t="shared" si="0"/>
        <v>105000</v>
      </c>
    </row>
    <row r="16" spans="1:7" ht="18" customHeight="1" x14ac:dyDescent="0.25">
      <c r="A16" s="4">
        <v>14</v>
      </c>
      <c r="B16" s="3" t="s">
        <v>70</v>
      </c>
      <c r="C16" s="4">
        <v>10</v>
      </c>
      <c r="D16" s="5">
        <v>2100</v>
      </c>
      <c r="E16" s="5">
        <f t="shared" si="0"/>
        <v>21000</v>
      </c>
    </row>
    <row r="17" spans="1:5" ht="18" customHeight="1" x14ac:dyDescent="0.25">
      <c r="A17" s="4">
        <v>15</v>
      </c>
      <c r="B17" s="3" t="s">
        <v>71</v>
      </c>
      <c r="C17" s="4">
        <v>10</v>
      </c>
      <c r="D17" s="5">
        <v>1200</v>
      </c>
      <c r="E17" s="5">
        <f t="shared" si="0"/>
        <v>12000</v>
      </c>
    </row>
    <row r="18" spans="1:5" ht="18" customHeight="1" x14ac:dyDescent="0.25">
      <c r="A18" s="4">
        <v>16</v>
      </c>
      <c r="B18" s="3" t="s">
        <v>45</v>
      </c>
      <c r="C18" s="4">
        <v>10</v>
      </c>
      <c r="D18" s="5">
        <v>1500</v>
      </c>
      <c r="E18" s="5">
        <f t="shared" si="0"/>
        <v>15000</v>
      </c>
    </row>
    <row r="19" spans="1:5" ht="18" customHeight="1" x14ac:dyDescent="0.25">
      <c r="A19" s="1">
        <v>17</v>
      </c>
      <c r="B19" s="3" t="s">
        <v>72</v>
      </c>
      <c r="C19" s="4">
        <v>1</v>
      </c>
      <c r="D19" s="5">
        <v>7488.88</v>
      </c>
      <c r="E19" s="5">
        <v>7488.88</v>
      </c>
    </row>
    <row r="20" spans="1:5" ht="18" customHeight="1" x14ac:dyDescent="0.25">
      <c r="A20" s="122" t="s">
        <v>24</v>
      </c>
      <c r="B20" s="122"/>
      <c r="C20" s="111">
        <f>SUM(C3:C19)</f>
        <v>90</v>
      </c>
      <c r="D20" s="11"/>
      <c r="E20" s="12">
        <f>SUM(E3:E19)</f>
        <v>833788.88</v>
      </c>
    </row>
    <row r="21" spans="1:5" ht="18" customHeight="1" x14ac:dyDescent="0.25">
      <c r="A21" s="127" t="s">
        <v>1</v>
      </c>
      <c r="B21" s="128"/>
      <c r="C21" s="128"/>
      <c r="D21" s="128"/>
      <c r="E21" s="129"/>
    </row>
    <row r="22" spans="1:5" ht="18" customHeight="1" x14ac:dyDescent="0.25">
      <c r="A22" s="4">
        <v>18</v>
      </c>
      <c r="B22" s="3" t="s">
        <v>22</v>
      </c>
      <c r="C22" s="4">
        <v>10</v>
      </c>
      <c r="D22" s="5">
        <v>250</v>
      </c>
      <c r="E22" s="5">
        <f t="shared" si="0"/>
        <v>2500</v>
      </c>
    </row>
    <row r="23" spans="1:5" ht="18" customHeight="1" x14ac:dyDescent="0.25">
      <c r="A23" s="4">
        <v>19</v>
      </c>
      <c r="B23" s="3" t="s">
        <v>23</v>
      </c>
      <c r="C23" s="4">
        <v>3</v>
      </c>
      <c r="D23" s="5">
        <v>65</v>
      </c>
      <c r="E23" s="5">
        <f t="shared" si="0"/>
        <v>195</v>
      </c>
    </row>
    <row r="24" spans="1:5" ht="18" customHeight="1" x14ac:dyDescent="0.25">
      <c r="A24" s="4">
        <v>20</v>
      </c>
      <c r="B24" s="3" t="s">
        <v>23</v>
      </c>
      <c r="C24" s="4">
        <v>15</v>
      </c>
      <c r="D24" s="5">
        <v>98</v>
      </c>
      <c r="E24" s="5">
        <f t="shared" si="0"/>
        <v>1470</v>
      </c>
    </row>
    <row r="25" spans="1:5" ht="18" customHeight="1" x14ac:dyDescent="0.25">
      <c r="A25" s="4">
        <v>21</v>
      </c>
      <c r="B25" s="3" t="s">
        <v>23</v>
      </c>
      <c r="C25" s="4">
        <v>5</v>
      </c>
      <c r="D25" s="5">
        <v>95</v>
      </c>
      <c r="E25" s="5">
        <f>C25*D25</f>
        <v>475</v>
      </c>
    </row>
    <row r="26" spans="1:5" ht="18" customHeight="1" x14ac:dyDescent="0.25">
      <c r="A26" s="4">
        <v>22</v>
      </c>
      <c r="B26" s="13" t="s">
        <v>124</v>
      </c>
      <c r="C26" s="4">
        <v>10</v>
      </c>
      <c r="D26" s="5">
        <v>70</v>
      </c>
      <c r="E26" s="5">
        <f>C26*D26</f>
        <v>700</v>
      </c>
    </row>
    <row r="27" spans="1:5" ht="18" customHeight="1" x14ac:dyDescent="0.25">
      <c r="A27" s="1">
        <v>23</v>
      </c>
      <c r="B27" s="3" t="s">
        <v>169</v>
      </c>
      <c r="C27" s="4">
        <v>5</v>
      </c>
      <c r="D27" s="7">
        <v>120</v>
      </c>
      <c r="E27" s="7">
        <f>C27*D27</f>
        <v>600</v>
      </c>
    </row>
    <row r="28" spans="1:5" ht="18" customHeight="1" x14ac:dyDescent="0.25">
      <c r="A28" s="122" t="s">
        <v>24</v>
      </c>
      <c r="B28" s="122"/>
      <c r="C28" s="110">
        <f>SUM(C22:C27)</f>
        <v>48</v>
      </c>
      <c r="D28" s="11"/>
      <c r="E28" s="12">
        <f>SUM(E22:E27)</f>
        <v>5940</v>
      </c>
    </row>
    <row r="29" spans="1:5" ht="18" customHeight="1" x14ac:dyDescent="0.25">
      <c r="A29" s="127" t="s">
        <v>20</v>
      </c>
      <c r="B29" s="128"/>
      <c r="C29" s="128"/>
      <c r="D29" s="128"/>
      <c r="E29" s="129"/>
    </row>
    <row r="30" spans="1:5" ht="18" customHeight="1" x14ac:dyDescent="0.25">
      <c r="A30" s="4">
        <v>24</v>
      </c>
      <c r="B30" s="13" t="s">
        <v>113</v>
      </c>
      <c r="C30" s="4">
        <v>1</v>
      </c>
      <c r="D30" s="5">
        <v>1850</v>
      </c>
      <c r="E30" s="5">
        <f t="shared" ref="E30" si="1">C30*D30</f>
        <v>1850</v>
      </c>
    </row>
    <row r="31" spans="1:5" ht="18" customHeight="1" x14ac:dyDescent="0.25">
      <c r="A31" s="4">
        <v>25</v>
      </c>
      <c r="B31" s="13" t="s">
        <v>114</v>
      </c>
      <c r="C31" s="4">
        <v>1</v>
      </c>
      <c r="D31" s="5">
        <v>1950</v>
      </c>
      <c r="E31" s="5">
        <f t="shared" ref="E31:E34" si="2">C31*D31</f>
        <v>1950</v>
      </c>
    </row>
    <row r="32" spans="1:5" ht="18" customHeight="1" x14ac:dyDescent="0.25">
      <c r="A32" s="4">
        <v>26</v>
      </c>
      <c r="B32" s="13" t="s">
        <v>115</v>
      </c>
      <c r="C32" s="4">
        <v>1</v>
      </c>
      <c r="D32" s="5">
        <v>1800</v>
      </c>
      <c r="E32" s="5">
        <f t="shared" si="2"/>
        <v>1800</v>
      </c>
    </row>
    <row r="33" spans="1:7" ht="31.5" x14ac:dyDescent="0.25">
      <c r="A33" s="4">
        <v>27</v>
      </c>
      <c r="B33" s="33" t="s">
        <v>65</v>
      </c>
      <c r="C33" s="4">
        <v>4</v>
      </c>
      <c r="D33" s="5">
        <v>1350</v>
      </c>
      <c r="E33" s="5">
        <f t="shared" si="2"/>
        <v>5400</v>
      </c>
    </row>
    <row r="34" spans="1:7" ht="31.5" x14ac:dyDescent="0.25">
      <c r="A34" s="1">
        <v>28</v>
      </c>
      <c r="B34" s="33" t="s">
        <v>66</v>
      </c>
      <c r="C34" s="4">
        <v>3</v>
      </c>
      <c r="D34" s="5">
        <v>1450</v>
      </c>
      <c r="E34" s="5">
        <f t="shared" si="2"/>
        <v>4350</v>
      </c>
    </row>
    <row r="35" spans="1:7" x14ac:dyDescent="0.25">
      <c r="C35" s="59">
        <f>SUM(C30:C34)</f>
        <v>10</v>
      </c>
      <c r="E35" s="6">
        <f>SUM(E30:E34)</f>
        <v>15350</v>
      </c>
    </row>
    <row r="36" spans="1:7" ht="18" customHeight="1" x14ac:dyDescent="0.25"/>
    <row r="37" spans="1:7" ht="18" customHeight="1" x14ac:dyDescent="0.25">
      <c r="A37" s="4"/>
      <c r="B37" s="110" t="s">
        <v>270</v>
      </c>
      <c r="C37" s="4"/>
      <c r="D37" s="5"/>
      <c r="E37" s="116" t="s">
        <v>273</v>
      </c>
    </row>
    <row r="38" spans="1:7" ht="18" customHeight="1" x14ac:dyDescent="0.25">
      <c r="A38" s="4"/>
      <c r="B38" s="119"/>
      <c r="C38" s="4">
        <f>C35</f>
        <v>10</v>
      </c>
      <c r="D38" s="5"/>
      <c r="E38" s="5">
        <f>E35</f>
        <v>15350</v>
      </c>
    </row>
    <row r="39" spans="1:7" ht="18" customHeight="1" x14ac:dyDescent="0.25">
      <c r="A39" s="4">
        <v>29</v>
      </c>
      <c r="B39" s="13" t="s">
        <v>116</v>
      </c>
      <c r="C39" s="4">
        <v>1</v>
      </c>
      <c r="D39" s="5">
        <v>1500</v>
      </c>
      <c r="E39" s="5">
        <f>C39*D39</f>
        <v>1500</v>
      </c>
    </row>
    <row r="40" spans="1:7" ht="18" customHeight="1" x14ac:dyDescent="0.25">
      <c r="A40" s="4">
        <v>30</v>
      </c>
      <c r="B40" s="13" t="s">
        <v>117</v>
      </c>
      <c r="C40" s="4">
        <v>1</v>
      </c>
      <c r="D40" s="5">
        <v>2300</v>
      </c>
      <c r="E40" s="5">
        <f>C40*D40</f>
        <v>2300</v>
      </c>
    </row>
    <row r="41" spans="1:7" ht="18" customHeight="1" x14ac:dyDescent="0.25">
      <c r="A41" s="4">
        <v>31</v>
      </c>
      <c r="B41" s="13" t="s">
        <v>118</v>
      </c>
      <c r="C41" s="4">
        <v>8</v>
      </c>
      <c r="D41" s="5">
        <v>5000</v>
      </c>
      <c r="E41" s="5">
        <f>C41*D41</f>
        <v>40000</v>
      </c>
    </row>
    <row r="42" spans="1:7" ht="18" customHeight="1" x14ac:dyDescent="0.25">
      <c r="A42" s="1">
        <v>32</v>
      </c>
      <c r="B42" s="13" t="s">
        <v>44</v>
      </c>
      <c r="C42" s="4">
        <v>10</v>
      </c>
      <c r="D42" s="5">
        <v>5900</v>
      </c>
      <c r="E42" s="5">
        <f t="shared" ref="E42" si="3">C42*D42</f>
        <v>59000</v>
      </c>
    </row>
    <row r="43" spans="1:7" ht="21.75" customHeight="1" x14ac:dyDescent="0.25">
      <c r="A43" s="122" t="s">
        <v>24</v>
      </c>
      <c r="B43" s="122"/>
      <c r="C43" s="110">
        <f>SUM(C38:C42)</f>
        <v>30</v>
      </c>
      <c r="D43" s="11"/>
      <c r="E43" s="12">
        <f>SUM(E38:E42)</f>
        <v>118150</v>
      </c>
    </row>
    <row r="44" spans="1:7" ht="24.75" customHeight="1" x14ac:dyDescent="0.25">
      <c r="A44" s="130" t="s">
        <v>21</v>
      </c>
      <c r="B44" s="130"/>
      <c r="C44" s="114">
        <f>C20+C28+C43</f>
        <v>168</v>
      </c>
      <c r="D44" s="18"/>
      <c r="E44" s="152"/>
    </row>
    <row r="45" spans="1:7" ht="24.75" customHeight="1" x14ac:dyDescent="0.25">
      <c r="A45" s="98"/>
      <c r="B45" s="96" t="s">
        <v>241</v>
      </c>
      <c r="C45" s="74"/>
      <c r="D45" s="97"/>
      <c r="E45" s="69" t="s">
        <v>242</v>
      </c>
    </row>
    <row r="46" spans="1:7" ht="24.75" customHeight="1" x14ac:dyDescent="0.25">
      <c r="A46" s="112"/>
      <c r="B46" s="113" t="s">
        <v>240</v>
      </c>
      <c r="C46" s="115"/>
      <c r="D46" s="99"/>
      <c r="E46" s="117" t="s">
        <v>277</v>
      </c>
    </row>
    <row r="47" spans="1:7" ht="53.25" customHeight="1" x14ac:dyDescent="0.25">
      <c r="A47" s="125" t="s">
        <v>278</v>
      </c>
      <c r="B47" s="125"/>
      <c r="C47" s="125"/>
      <c r="D47" s="125"/>
      <c r="E47" s="126"/>
      <c r="F47" s="36"/>
      <c r="G47" s="36"/>
    </row>
    <row r="48" spans="1:7" hidden="1" x14ac:dyDescent="0.25">
      <c r="B48"/>
    </row>
    <row r="49" hidden="1" x14ac:dyDescent="0.25"/>
  </sheetData>
  <mergeCells count="8">
    <mergeCell ref="A1:E1"/>
    <mergeCell ref="A47:E47"/>
    <mergeCell ref="A21:E21"/>
    <mergeCell ref="A29:E29"/>
    <mergeCell ref="A28:B28"/>
    <mergeCell ref="A43:B43"/>
    <mergeCell ref="A44:B44"/>
    <mergeCell ref="A20:B20"/>
  </mergeCells>
  <printOptions horizontalCentered="1"/>
  <pageMargins left="0.38" right="0.2" top="0.75" bottom="0.75" header="0.3" footer="0.3"/>
  <pageSetup paperSize="9" scale="98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89" workbookViewId="0">
      <selection activeCell="A38" sqref="A38:B38"/>
    </sheetView>
  </sheetViews>
  <sheetFormatPr defaultRowHeight="15.75" x14ac:dyDescent="0.25"/>
  <cols>
    <col min="1" max="1" width="4.28515625" style="1" customWidth="1"/>
    <col min="2" max="2" width="43.42578125" style="1" customWidth="1"/>
    <col min="3" max="3" width="9.42578125" style="1" customWidth="1"/>
    <col min="4" max="4" width="11.7109375" style="1" customWidth="1"/>
    <col min="5" max="5" width="15.28515625" style="1" customWidth="1"/>
    <col min="6" max="6" width="12.7109375" style="1" customWidth="1"/>
    <col min="7" max="7" width="22.140625" style="1" customWidth="1"/>
    <col min="8" max="16384" width="9.140625" style="1"/>
  </cols>
  <sheetData>
    <row r="1" spans="1:7" s="27" customFormat="1" ht="107.25" customHeight="1" x14ac:dyDescent="0.25">
      <c r="A1" s="121" t="s">
        <v>263</v>
      </c>
      <c r="B1" s="121"/>
      <c r="C1" s="121"/>
      <c r="D1" s="121"/>
      <c r="E1" s="121"/>
      <c r="F1" s="37"/>
      <c r="G1" s="37"/>
    </row>
    <row r="2" spans="1:7" s="2" customFormat="1" ht="33" customHeight="1" x14ac:dyDescent="0.25">
      <c r="A2" s="26" t="s">
        <v>0</v>
      </c>
      <c r="B2" s="26" t="s">
        <v>40</v>
      </c>
      <c r="C2" s="26" t="s">
        <v>41</v>
      </c>
      <c r="D2" s="26" t="s">
        <v>42</v>
      </c>
      <c r="E2" s="26" t="s">
        <v>43</v>
      </c>
    </row>
    <row r="3" spans="1:7" ht="16.5" customHeight="1" x14ac:dyDescent="0.25">
      <c r="A3" s="4">
        <v>1</v>
      </c>
      <c r="B3" s="3" t="s">
        <v>104</v>
      </c>
      <c r="C3" s="4">
        <v>10</v>
      </c>
      <c r="D3" s="5">
        <v>17500</v>
      </c>
      <c r="E3" s="5">
        <f t="shared" ref="E3:E17" si="0">C3*D3</f>
        <v>175000</v>
      </c>
    </row>
    <row r="4" spans="1:7" ht="16.5" customHeight="1" x14ac:dyDescent="0.25">
      <c r="A4" s="4">
        <v>2</v>
      </c>
      <c r="B4" s="3" t="s">
        <v>102</v>
      </c>
      <c r="C4" s="4">
        <v>1</v>
      </c>
      <c r="D4" s="5">
        <v>18000</v>
      </c>
      <c r="E4" s="5">
        <f t="shared" si="0"/>
        <v>18000</v>
      </c>
    </row>
    <row r="5" spans="1:7" ht="16.5" customHeight="1" x14ac:dyDescent="0.25">
      <c r="A5" s="4">
        <v>3</v>
      </c>
      <c r="B5" s="3" t="s">
        <v>167</v>
      </c>
      <c r="C5" s="4">
        <v>4</v>
      </c>
      <c r="D5" s="5">
        <v>23950</v>
      </c>
      <c r="E5" s="5">
        <f t="shared" si="0"/>
        <v>95800</v>
      </c>
    </row>
    <row r="6" spans="1:7" ht="16.5" customHeight="1" x14ac:dyDescent="0.25">
      <c r="A6" s="4">
        <v>4</v>
      </c>
      <c r="B6" s="3" t="s">
        <v>253</v>
      </c>
      <c r="C6" s="4">
        <v>5</v>
      </c>
      <c r="D6" s="5">
        <v>18300</v>
      </c>
      <c r="E6" s="5">
        <f t="shared" si="0"/>
        <v>91500</v>
      </c>
    </row>
    <row r="7" spans="1:7" ht="16.5" customHeight="1" x14ac:dyDescent="0.25">
      <c r="A7" s="4">
        <v>5</v>
      </c>
      <c r="B7" s="3" t="s">
        <v>274</v>
      </c>
      <c r="C7" s="4">
        <v>5</v>
      </c>
      <c r="D7" s="5">
        <v>25000</v>
      </c>
      <c r="E7" s="5">
        <f t="shared" si="0"/>
        <v>125000</v>
      </c>
    </row>
    <row r="8" spans="1:7" ht="16.5" customHeight="1" x14ac:dyDescent="0.25">
      <c r="A8" s="4">
        <v>6</v>
      </c>
      <c r="B8" s="3" t="s">
        <v>103</v>
      </c>
      <c r="C8" s="4">
        <v>2</v>
      </c>
      <c r="D8" s="5">
        <v>7500</v>
      </c>
      <c r="E8" s="5">
        <f t="shared" si="0"/>
        <v>15000</v>
      </c>
    </row>
    <row r="9" spans="1:7" ht="16.5" customHeight="1" x14ac:dyDescent="0.25">
      <c r="A9" s="4">
        <v>7</v>
      </c>
      <c r="B9" s="3" t="s">
        <v>168</v>
      </c>
      <c r="C9" s="4">
        <v>4</v>
      </c>
      <c r="D9" s="5">
        <v>9500</v>
      </c>
      <c r="E9" s="5">
        <f t="shared" si="0"/>
        <v>38000</v>
      </c>
    </row>
    <row r="10" spans="1:7" ht="16.5" customHeight="1" x14ac:dyDescent="0.25">
      <c r="A10" s="4">
        <v>8</v>
      </c>
      <c r="B10" s="3" t="s">
        <v>254</v>
      </c>
      <c r="C10" s="4">
        <v>10</v>
      </c>
      <c r="D10" s="5">
        <v>9800</v>
      </c>
      <c r="E10" s="5">
        <f t="shared" si="0"/>
        <v>98000</v>
      </c>
    </row>
    <row r="11" spans="1:7" ht="31.5" customHeight="1" x14ac:dyDescent="0.25">
      <c r="A11" s="4">
        <v>9</v>
      </c>
      <c r="B11" s="10" t="s">
        <v>260</v>
      </c>
      <c r="C11" s="4">
        <v>1</v>
      </c>
      <c r="D11" s="5">
        <v>121000</v>
      </c>
      <c r="E11" s="5">
        <f t="shared" si="0"/>
        <v>121000</v>
      </c>
    </row>
    <row r="12" spans="1:7" ht="21" customHeight="1" x14ac:dyDescent="0.25">
      <c r="A12" s="4">
        <v>10</v>
      </c>
      <c r="B12" s="10" t="s">
        <v>261</v>
      </c>
      <c r="C12" s="4">
        <v>1</v>
      </c>
      <c r="D12" s="5">
        <v>7500</v>
      </c>
      <c r="E12" s="5">
        <f t="shared" si="0"/>
        <v>7500</v>
      </c>
    </row>
    <row r="13" spans="1:7" ht="16.5" customHeight="1" x14ac:dyDescent="0.25">
      <c r="A13" s="4">
        <v>11</v>
      </c>
      <c r="B13" s="3" t="s">
        <v>6</v>
      </c>
      <c r="C13" s="4">
        <v>1</v>
      </c>
      <c r="D13" s="5">
        <v>7488.88</v>
      </c>
      <c r="E13" s="5">
        <f t="shared" si="0"/>
        <v>7488.88</v>
      </c>
    </row>
    <row r="14" spans="1:7" ht="16.5" customHeight="1" x14ac:dyDescent="0.25">
      <c r="A14" s="4">
        <v>12</v>
      </c>
      <c r="B14" s="3" t="s">
        <v>105</v>
      </c>
      <c r="C14" s="4">
        <v>8</v>
      </c>
      <c r="D14" s="5">
        <v>5000</v>
      </c>
      <c r="E14" s="5">
        <f t="shared" si="0"/>
        <v>40000</v>
      </c>
    </row>
    <row r="15" spans="1:7" ht="16.5" customHeight="1" x14ac:dyDescent="0.25">
      <c r="A15" s="4">
        <v>13</v>
      </c>
      <c r="B15" s="3" t="s">
        <v>170</v>
      </c>
      <c r="C15" s="4">
        <v>4</v>
      </c>
      <c r="D15" s="7">
        <v>6500</v>
      </c>
      <c r="E15" s="7">
        <f t="shared" si="0"/>
        <v>26000</v>
      </c>
    </row>
    <row r="16" spans="1:7" ht="16.5" customHeight="1" x14ac:dyDescent="0.25">
      <c r="A16" s="4">
        <v>13</v>
      </c>
      <c r="B16" s="3" t="s">
        <v>279</v>
      </c>
      <c r="C16" s="4">
        <v>12</v>
      </c>
      <c r="D16" s="7">
        <v>2200</v>
      </c>
      <c r="E16" s="7">
        <f t="shared" si="0"/>
        <v>26400</v>
      </c>
    </row>
    <row r="17" spans="1:7" ht="16.5" customHeight="1" x14ac:dyDescent="0.25">
      <c r="A17" s="1">
        <v>14</v>
      </c>
      <c r="B17" s="3" t="s">
        <v>255</v>
      </c>
      <c r="C17" s="4">
        <v>10</v>
      </c>
      <c r="D17" s="7">
        <v>7400</v>
      </c>
      <c r="E17" s="7">
        <f t="shared" si="0"/>
        <v>74000</v>
      </c>
    </row>
    <row r="18" spans="1:7" ht="16.5" customHeight="1" x14ac:dyDescent="0.25">
      <c r="A18" s="122" t="s">
        <v>24</v>
      </c>
      <c r="B18" s="122"/>
      <c r="C18" s="57">
        <f>SUM(C3:C17)</f>
        <v>78</v>
      </c>
      <c r="D18" s="11"/>
      <c r="E18" s="12">
        <f>SUM(E3:E17)</f>
        <v>958688.88</v>
      </c>
      <c r="F18" s="6"/>
      <c r="G18" s="39"/>
    </row>
    <row r="19" spans="1:7" ht="16.5" customHeight="1" x14ac:dyDescent="0.25">
      <c r="A19" s="127" t="s">
        <v>37</v>
      </c>
      <c r="B19" s="128"/>
      <c r="C19" s="128"/>
      <c r="D19" s="128"/>
      <c r="E19" s="129"/>
    </row>
    <row r="20" spans="1:7" ht="16.5" customHeight="1" x14ac:dyDescent="0.25">
      <c r="A20" s="4">
        <v>15</v>
      </c>
      <c r="B20" s="3" t="s">
        <v>106</v>
      </c>
      <c r="C20" s="4">
        <v>1</v>
      </c>
      <c r="D20" s="5">
        <v>1900</v>
      </c>
      <c r="E20" s="5">
        <f t="shared" ref="E20:E37" si="1">C20*D20</f>
        <v>1900</v>
      </c>
      <c r="G20" s="6"/>
    </row>
    <row r="21" spans="1:7" ht="16.5" customHeight="1" x14ac:dyDescent="0.25">
      <c r="A21" s="4">
        <v>16</v>
      </c>
      <c r="B21" s="3" t="s">
        <v>175</v>
      </c>
      <c r="C21" s="4">
        <v>1</v>
      </c>
      <c r="D21" s="5">
        <v>2850</v>
      </c>
      <c r="E21" s="5">
        <f>C21*D21</f>
        <v>2850</v>
      </c>
      <c r="G21" s="6"/>
    </row>
    <row r="22" spans="1:7" ht="16.5" customHeight="1" x14ac:dyDescent="0.25">
      <c r="A22" s="4">
        <v>17</v>
      </c>
      <c r="B22" s="3" t="s">
        <v>25</v>
      </c>
      <c r="C22" s="4">
        <v>1</v>
      </c>
      <c r="D22" s="5">
        <v>2300</v>
      </c>
      <c r="E22" s="5">
        <f t="shared" si="1"/>
        <v>2300</v>
      </c>
      <c r="G22" s="6"/>
    </row>
    <row r="23" spans="1:7" ht="16.5" customHeight="1" x14ac:dyDescent="0.25">
      <c r="A23" s="4">
        <v>18</v>
      </c>
      <c r="B23" s="3" t="s">
        <v>176</v>
      </c>
      <c r="C23" s="4">
        <v>1</v>
      </c>
      <c r="D23" s="5">
        <v>2700</v>
      </c>
      <c r="E23" s="5">
        <f t="shared" si="1"/>
        <v>2700</v>
      </c>
      <c r="G23" s="6"/>
    </row>
    <row r="24" spans="1:7" ht="33.75" customHeight="1" x14ac:dyDescent="0.25">
      <c r="A24" s="4">
        <v>19</v>
      </c>
      <c r="B24" s="10" t="s">
        <v>135</v>
      </c>
      <c r="C24" s="4">
        <v>1</v>
      </c>
      <c r="D24" s="5">
        <v>12600</v>
      </c>
      <c r="E24" s="5">
        <f t="shared" si="1"/>
        <v>12600</v>
      </c>
      <c r="G24" s="6"/>
    </row>
    <row r="25" spans="1:7" ht="33.75" customHeight="1" x14ac:dyDescent="0.25">
      <c r="A25" s="4">
        <v>20</v>
      </c>
      <c r="B25" s="10" t="s">
        <v>136</v>
      </c>
      <c r="C25" s="4">
        <v>1</v>
      </c>
      <c r="D25" s="5">
        <v>12600</v>
      </c>
      <c r="E25" s="5">
        <f t="shared" si="1"/>
        <v>12600</v>
      </c>
      <c r="G25" s="6"/>
    </row>
    <row r="26" spans="1:7" ht="16.5" customHeight="1" x14ac:dyDescent="0.25">
      <c r="A26" s="4">
        <v>21</v>
      </c>
      <c r="B26" s="3" t="s">
        <v>26</v>
      </c>
      <c r="C26" s="4">
        <v>1</v>
      </c>
      <c r="D26" s="5">
        <v>1800</v>
      </c>
      <c r="E26" s="5">
        <f t="shared" si="1"/>
        <v>1800</v>
      </c>
      <c r="G26" s="6"/>
    </row>
    <row r="27" spans="1:7" ht="16.5" customHeight="1" x14ac:dyDescent="0.25">
      <c r="A27" s="4">
        <v>22</v>
      </c>
      <c r="B27" s="3" t="s">
        <v>27</v>
      </c>
      <c r="C27" s="4">
        <v>1</v>
      </c>
      <c r="D27" s="5">
        <v>1550</v>
      </c>
      <c r="E27" s="5">
        <f t="shared" si="1"/>
        <v>1550</v>
      </c>
      <c r="G27" s="6"/>
    </row>
    <row r="28" spans="1:7" ht="16.5" customHeight="1" x14ac:dyDescent="0.25">
      <c r="A28" s="4">
        <v>23</v>
      </c>
      <c r="B28" s="3" t="s">
        <v>177</v>
      </c>
      <c r="C28" s="4">
        <v>1</v>
      </c>
      <c r="D28" s="5">
        <v>4500</v>
      </c>
      <c r="E28" s="5">
        <f t="shared" si="1"/>
        <v>4500</v>
      </c>
      <c r="G28" s="6"/>
    </row>
    <row r="29" spans="1:7" ht="16.5" customHeight="1" x14ac:dyDescent="0.25">
      <c r="A29" s="4">
        <v>24</v>
      </c>
      <c r="B29" s="3" t="s">
        <v>28</v>
      </c>
      <c r="C29" s="4">
        <v>1</v>
      </c>
      <c r="D29" s="5">
        <v>1450</v>
      </c>
      <c r="E29" s="5">
        <f t="shared" si="1"/>
        <v>1450</v>
      </c>
      <c r="G29" s="6"/>
    </row>
    <row r="30" spans="1:7" ht="16.5" customHeight="1" x14ac:dyDescent="0.25">
      <c r="A30" s="4">
        <v>25</v>
      </c>
      <c r="B30" s="3" t="s">
        <v>29</v>
      </c>
      <c r="C30" s="4">
        <v>1</v>
      </c>
      <c r="D30" s="5">
        <v>2300</v>
      </c>
      <c r="E30" s="5">
        <f t="shared" si="1"/>
        <v>2300</v>
      </c>
      <c r="G30" s="6"/>
    </row>
    <row r="31" spans="1:7" ht="16.5" customHeight="1" x14ac:dyDescent="0.25">
      <c r="A31" s="4">
        <v>26</v>
      </c>
      <c r="B31" s="3" t="s">
        <v>30</v>
      </c>
      <c r="C31" s="4">
        <v>1</v>
      </c>
      <c r="D31" s="5">
        <v>2850</v>
      </c>
      <c r="E31" s="5">
        <f t="shared" si="1"/>
        <v>2850</v>
      </c>
      <c r="G31" s="6"/>
    </row>
    <row r="32" spans="1:7" ht="16.5" customHeight="1" x14ac:dyDescent="0.25">
      <c r="A32" s="4">
        <v>27</v>
      </c>
      <c r="B32" s="3" t="s">
        <v>31</v>
      </c>
      <c r="C32" s="4">
        <v>1</v>
      </c>
      <c r="D32" s="5">
        <v>4750</v>
      </c>
      <c r="E32" s="5">
        <f t="shared" si="1"/>
        <v>4750</v>
      </c>
      <c r="G32" s="6"/>
    </row>
    <row r="33" spans="1:7" ht="16.5" customHeight="1" x14ac:dyDescent="0.25">
      <c r="A33" s="4">
        <v>28</v>
      </c>
      <c r="B33" s="3" t="s">
        <v>32</v>
      </c>
      <c r="C33" s="4">
        <v>1</v>
      </c>
      <c r="D33" s="5">
        <v>2400</v>
      </c>
      <c r="E33" s="5">
        <f t="shared" si="1"/>
        <v>2400</v>
      </c>
      <c r="G33" s="6"/>
    </row>
    <row r="34" spans="1:7" ht="16.5" customHeight="1" x14ac:dyDescent="0.25">
      <c r="A34" s="4">
        <v>29</v>
      </c>
      <c r="B34" s="3" t="s">
        <v>33</v>
      </c>
      <c r="C34" s="4">
        <v>1</v>
      </c>
      <c r="D34" s="5">
        <v>1250</v>
      </c>
      <c r="E34" s="5">
        <f t="shared" si="1"/>
        <v>1250</v>
      </c>
      <c r="G34" s="6"/>
    </row>
    <row r="35" spans="1:7" ht="16.5" customHeight="1" x14ac:dyDescent="0.25">
      <c r="A35" s="4">
        <v>30</v>
      </c>
      <c r="B35" s="3" t="s">
        <v>34</v>
      </c>
      <c r="C35" s="4">
        <v>1</v>
      </c>
      <c r="D35" s="5">
        <v>1500</v>
      </c>
      <c r="E35" s="5">
        <f t="shared" si="1"/>
        <v>1500</v>
      </c>
      <c r="G35" s="6"/>
    </row>
    <row r="36" spans="1:7" ht="16.5" customHeight="1" x14ac:dyDescent="0.25">
      <c r="A36" s="4">
        <v>31</v>
      </c>
      <c r="B36" s="3" t="s">
        <v>35</v>
      </c>
      <c r="C36" s="4">
        <v>1</v>
      </c>
      <c r="D36" s="5">
        <v>6250</v>
      </c>
      <c r="E36" s="5">
        <f t="shared" si="1"/>
        <v>6250</v>
      </c>
      <c r="G36" s="6"/>
    </row>
    <row r="37" spans="1:7" ht="16.5" customHeight="1" x14ac:dyDescent="0.25">
      <c r="A37" s="1">
        <v>32</v>
      </c>
      <c r="B37" s="3" t="s">
        <v>36</v>
      </c>
      <c r="C37" s="4">
        <v>1</v>
      </c>
      <c r="D37" s="5">
        <v>2500</v>
      </c>
      <c r="E37" s="5">
        <f t="shared" si="1"/>
        <v>2500</v>
      </c>
      <c r="G37" s="6"/>
    </row>
    <row r="38" spans="1:7" ht="16.5" customHeight="1" x14ac:dyDescent="0.25">
      <c r="A38" s="122" t="s">
        <v>24</v>
      </c>
      <c r="B38" s="122"/>
      <c r="C38" s="9">
        <f>SUM(C20:C37)</f>
        <v>18</v>
      </c>
      <c r="D38" s="11"/>
      <c r="E38" s="12">
        <f>SUM(E20:E37)</f>
        <v>68050</v>
      </c>
      <c r="F38" s="6"/>
      <c r="G38" s="86"/>
    </row>
    <row r="39" spans="1:7" ht="16.5" customHeight="1" x14ac:dyDescent="0.25">
      <c r="F39" s="86"/>
    </row>
    <row r="47" spans="1:7" s="27" customFormat="1" ht="12.75" customHeight="1" x14ac:dyDescent="0.25">
      <c r="A47" s="132"/>
      <c r="B47" s="132"/>
      <c r="C47" s="132"/>
      <c r="D47" s="132"/>
      <c r="E47" s="132"/>
      <c r="F47" s="37"/>
      <c r="G47" s="37"/>
    </row>
    <row r="48" spans="1:7" s="27" customFormat="1" ht="102.75" customHeight="1" x14ac:dyDescent="0.25">
      <c r="A48" s="121" t="s">
        <v>264</v>
      </c>
      <c r="B48" s="121"/>
      <c r="C48" s="121"/>
      <c r="D48" s="121"/>
      <c r="E48" s="121"/>
      <c r="F48" s="37"/>
      <c r="G48" s="37"/>
    </row>
    <row r="49" spans="1:7" ht="39" customHeight="1" x14ac:dyDescent="0.25">
      <c r="A49" s="38" t="s">
        <v>0</v>
      </c>
      <c r="B49" s="38" t="s">
        <v>40</v>
      </c>
      <c r="C49" s="38" t="s">
        <v>41</v>
      </c>
      <c r="D49" s="38" t="s">
        <v>42</v>
      </c>
      <c r="E49" s="38" t="s">
        <v>43</v>
      </c>
    </row>
    <row r="50" spans="1:7" x14ac:dyDescent="0.25">
      <c r="A50" s="127" t="s">
        <v>38</v>
      </c>
      <c r="B50" s="128"/>
      <c r="C50" s="128"/>
      <c r="D50" s="128"/>
      <c r="E50" s="129"/>
    </row>
    <row r="51" spans="1:7" ht="31.5" x14ac:dyDescent="0.25">
      <c r="A51" s="4">
        <v>1</v>
      </c>
      <c r="B51" s="10" t="s">
        <v>178</v>
      </c>
      <c r="C51" s="4">
        <v>2</v>
      </c>
      <c r="D51" s="5">
        <v>2200</v>
      </c>
      <c r="E51" s="5">
        <f t="shared" ref="E51:E72" si="2">C51*D51</f>
        <v>4400</v>
      </c>
      <c r="G51" s="6"/>
    </row>
    <row r="52" spans="1:7" ht="31.5" x14ac:dyDescent="0.25">
      <c r="A52" s="4">
        <v>2</v>
      </c>
      <c r="B52" s="10" t="s">
        <v>181</v>
      </c>
      <c r="C52" s="4">
        <v>1</v>
      </c>
      <c r="D52" s="5">
        <v>3200</v>
      </c>
      <c r="E52" s="5">
        <f t="shared" si="2"/>
        <v>3200</v>
      </c>
      <c r="G52" s="6"/>
    </row>
    <row r="53" spans="1:7" ht="31.5" x14ac:dyDescent="0.25">
      <c r="A53" s="4">
        <v>3</v>
      </c>
      <c r="B53" s="10" t="s">
        <v>179</v>
      </c>
      <c r="C53" s="4">
        <v>2</v>
      </c>
      <c r="D53" s="5">
        <v>2200</v>
      </c>
      <c r="E53" s="5">
        <f t="shared" si="2"/>
        <v>4400</v>
      </c>
      <c r="G53" s="6"/>
    </row>
    <row r="54" spans="1:7" ht="31.5" x14ac:dyDescent="0.25">
      <c r="A54" s="4">
        <v>4</v>
      </c>
      <c r="B54" s="10" t="s">
        <v>182</v>
      </c>
      <c r="C54" s="4">
        <v>1</v>
      </c>
      <c r="D54" s="5">
        <v>3150</v>
      </c>
      <c r="E54" s="5">
        <f t="shared" si="2"/>
        <v>3150</v>
      </c>
      <c r="G54" s="6"/>
    </row>
    <row r="55" spans="1:7" ht="31.5" x14ac:dyDescent="0.25">
      <c r="A55" s="4">
        <v>5</v>
      </c>
      <c r="B55" s="10" t="s">
        <v>180</v>
      </c>
      <c r="C55" s="4">
        <v>2</v>
      </c>
      <c r="D55" s="5">
        <v>2200</v>
      </c>
      <c r="E55" s="5">
        <f t="shared" si="2"/>
        <v>4400</v>
      </c>
      <c r="G55" s="6"/>
    </row>
    <row r="56" spans="1:7" ht="31.5" x14ac:dyDescent="0.25">
      <c r="A56" s="4">
        <v>6</v>
      </c>
      <c r="B56" s="10" t="s">
        <v>183</v>
      </c>
      <c r="C56" s="4">
        <v>2</v>
      </c>
      <c r="D56" s="5">
        <v>3150</v>
      </c>
      <c r="E56" s="5">
        <f t="shared" si="2"/>
        <v>6300</v>
      </c>
      <c r="G56" s="6"/>
    </row>
    <row r="57" spans="1:7" ht="31.5" x14ac:dyDescent="0.25">
      <c r="A57" s="4">
        <v>7</v>
      </c>
      <c r="B57" s="10" t="s">
        <v>192</v>
      </c>
      <c r="C57" s="4">
        <v>2</v>
      </c>
      <c r="D57" s="5">
        <v>2400</v>
      </c>
      <c r="E57" s="5">
        <f t="shared" si="2"/>
        <v>4800</v>
      </c>
      <c r="G57" s="6"/>
    </row>
    <row r="58" spans="1:7" x14ac:dyDescent="0.25">
      <c r="A58" s="4">
        <v>8</v>
      </c>
      <c r="B58" s="10" t="s">
        <v>193</v>
      </c>
      <c r="C58" s="4">
        <v>2</v>
      </c>
      <c r="D58" s="5">
        <v>2400</v>
      </c>
      <c r="E58" s="5">
        <f t="shared" ref="E58" si="3">C58*D58</f>
        <v>4800</v>
      </c>
      <c r="G58" s="6"/>
    </row>
    <row r="59" spans="1:7" x14ac:dyDescent="0.25">
      <c r="A59" s="4">
        <v>9</v>
      </c>
      <c r="B59" s="10" t="s">
        <v>196</v>
      </c>
      <c r="C59" s="4">
        <v>1</v>
      </c>
      <c r="D59" s="5">
        <v>4650</v>
      </c>
      <c r="E59" s="5">
        <f t="shared" si="2"/>
        <v>4650</v>
      </c>
      <c r="G59" s="6"/>
    </row>
    <row r="60" spans="1:7" x14ac:dyDescent="0.25">
      <c r="A60" s="4">
        <v>6</v>
      </c>
      <c r="B60" s="10" t="s">
        <v>194</v>
      </c>
      <c r="C60" s="4">
        <v>2</v>
      </c>
      <c r="D60" s="5">
        <v>2400</v>
      </c>
      <c r="E60" s="5">
        <f t="shared" si="2"/>
        <v>4800</v>
      </c>
      <c r="G60" s="6"/>
    </row>
    <row r="61" spans="1:7" x14ac:dyDescent="0.25">
      <c r="A61" s="4">
        <v>7</v>
      </c>
      <c r="B61" s="10" t="s">
        <v>195</v>
      </c>
      <c r="C61" s="4">
        <v>2</v>
      </c>
      <c r="D61" s="5">
        <v>2400</v>
      </c>
      <c r="E61" s="5">
        <f t="shared" si="2"/>
        <v>4800</v>
      </c>
      <c r="G61" s="6"/>
    </row>
    <row r="62" spans="1:7" ht="47.25" x14ac:dyDescent="0.25">
      <c r="A62" s="4">
        <v>8</v>
      </c>
      <c r="B62" s="10" t="s">
        <v>107</v>
      </c>
      <c r="C62" s="4">
        <v>2</v>
      </c>
      <c r="D62" s="5">
        <v>2400</v>
      </c>
      <c r="E62" s="5">
        <f t="shared" si="2"/>
        <v>4800</v>
      </c>
      <c r="G62" s="6"/>
    </row>
    <row r="63" spans="1:7" x14ac:dyDescent="0.25">
      <c r="A63" s="4">
        <v>9</v>
      </c>
      <c r="B63" s="10" t="s">
        <v>184</v>
      </c>
      <c r="C63" s="4">
        <v>2</v>
      </c>
      <c r="D63" s="5">
        <v>2450</v>
      </c>
      <c r="E63" s="5">
        <f t="shared" si="2"/>
        <v>4900</v>
      </c>
      <c r="G63" s="6"/>
    </row>
    <row r="64" spans="1:7" x14ac:dyDescent="0.25">
      <c r="A64" s="4">
        <v>10</v>
      </c>
      <c r="B64" s="10" t="s">
        <v>185</v>
      </c>
      <c r="C64" s="4">
        <v>1</v>
      </c>
      <c r="D64" s="5">
        <v>5700</v>
      </c>
      <c r="E64" s="5">
        <f t="shared" si="2"/>
        <v>5700</v>
      </c>
      <c r="G64" s="6"/>
    </row>
    <row r="65" spans="1:7" x14ac:dyDescent="0.25">
      <c r="A65" s="4">
        <v>11</v>
      </c>
      <c r="B65" s="10" t="s">
        <v>190</v>
      </c>
      <c r="C65" s="4">
        <v>2</v>
      </c>
      <c r="D65" s="5">
        <v>2450</v>
      </c>
      <c r="E65" s="5">
        <f t="shared" si="2"/>
        <v>4900</v>
      </c>
      <c r="G65" s="6"/>
    </row>
    <row r="66" spans="1:7" ht="31.5" x14ac:dyDescent="0.25">
      <c r="A66" s="4">
        <v>12</v>
      </c>
      <c r="B66" s="10" t="s">
        <v>191</v>
      </c>
      <c r="C66" s="4">
        <v>2</v>
      </c>
      <c r="D66" s="5">
        <v>7200</v>
      </c>
      <c r="E66" s="5">
        <f t="shared" si="2"/>
        <v>14400</v>
      </c>
      <c r="G66" s="6"/>
    </row>
    <row r="67" spans="1:7" ht="31.5" x14ac:dyDescent="0.25">
      <c r="A67" s="4">
        <v>13</v>
      </c>
      <c r="B67" s="10" t="s">
        <v>187</v>
      </c>
      <c r="C67" s="4">
        <v>2</v>
      </c>
      <c r="D67" s="5">
        <v>4400</v>
      </c>
      <c r="E67" s="5">
        <f>C67*D67</f>
        <v>8800</v>
      </c>
      <c r="G67" s="6"/>
    </row>
    <row r="68" spans="1:7" ht="31.5" x14ac:dyDescent="0.25">
      <c r="A68" s="4">
        <v>14</v>
      </c>
      <c r="B68" s="10" t="s">
        <v>188</v>
      </c>
      <c r="C68" s="4">
        <v>1</v>
      </c>
      <c r="D68" s="5">
        <v>7800</v>
      </c>
      <c r="E68" s="5">
        <f t="shared" si="2"/>
        <v>7800</v>
      </c>
      <c r="G68" s="6"/>
    </row>
    <row r="69" spans="1:7" ht="31.5" x14ac:dyDescent="0.25">
      <c r="A69" s="4">
        <v>15</v>
      </c>
      <c r="B69" s="10" t="s">
        <v>186</v>
      </c>
      <c r="C69" s="4">
        <v>2</v>
      </c>
      <c r="D69" s="5">
        <v>4400</v>
      </c>
      <c r="E69" s="5">
        <f t="shared" si="2"/>
        <v>8800</v>
      </c>
      <c r="G69" s="6"/>
    </row>
    <row r="70" spans="1:7" ht="31.5" x14ac:dyDescent="0.25">
      <c r="A70" s="4">
        <v>16</v>
      </c>
      <c r="B70" s="10" t="s">
        <v>189</v>
      </c>
      <c r="C70" s="4">
        <v>1</v>
      </c>
      <c r="D70" s="5">
        <v>7800</v>
      </c>
      <c r="E70" s="5">
        <f t="shared" si="2"/>
        <v>7800</v>
      </c>
      <c r="G70" s="6"/>
    </row>
    <row r="71" spans="1:7" ht="31.5" x14ac:dyDescent="0.25">
      <c r="A71" s="4">
        <v>17</v>
      </c>
      <c r="B71" s="10" t="s">
        <v>126</v>
      </c>
      <c r="C71" s="4">
        <v>1</v>
      </c>
      <c r="D71" s="5">
        <v>11340</v>
      </c>
      <c r="E71" s="5">
        <f>C71*D71</f>
        <v>11340</v>
      </c>
      <c r="G71" s="6"/>
    </row>
    <row r="72" spans="1:7" ht="31.5" x14ac:dyDescent="0.25">
      <c r="A72" s="20">
        <v>18</v>
      </c>
      <c r="B72" s="40" t="s">
        <v>127</v>
      </c>
      <c r="C72" s="20">
        <v>1</v>
      </c>
      <c r="D72" s="22">
        <v>11340</v>
      </c>
      <c r="E72" s="22">
        <f t="shared" si="2"/>
        <v>11340</v>
      </c>
      <c r="G72" s="6"/>
    </row>
    <row r="73" spans="1:7" ht="32.25" customHeight="1" x14ac:dyDescent="0.25">
      <c r="A73" s="3"/>
      <c r="B73" s="3"/>
      <c r="C73" s="4">
        <f>SUM(C51:C72)</f>
        <v>36</v>
      </c>
      <c r="D73" s="3"/>
      <c r="E73" s="7">
        <f>SUM(E51:E72)</f>
        <v>140280</v>
      </c>
      <c r="G73" s="86"/>
    </row>
    <row r="74" spans="1:7" ht="10.5" customHeight="1" x14ac:dyDescent="0.25"/>
    <row r="75" spans="1:7" ht="23.25" customHeight="1" x14ac:dyDescent="0.25">
      <c r="A75" s="76"/>
      <c r="B75" s="70" t="s">
        <v>219</v>
      </c>
      <c r="C75" s="71"/>
      <c r="D75" s="72"/>
      <c r="E75" s="73" t="s">
        <v>203</v>
      </c>
    </row>
    <row r="76" spans="1:7" ht="35.25" customHeight="1" x14ac:dyDescent="0.25">
      <c r="A76" s="68" t="s">
        <v>0</v>
      </c>
      <c r="B76" s="68" t="s">
        <v>40</v>
      </c>
      <c r="C76" s="68" t="s">
        <v>41</v>
      </c>
      <c r="D76" s="68" t="s">
        <v>42</v>
      </c>
      <c r="E76" s="68" t="s">
        <v>43</v>
      </c>
    </row>
    <row r="77" spans="1:7" ht="24.75" customHeight="1" x14ac:dyDescent="0.25">
      <c r="A77" s="68"/>
      <c r="B77" s="74" t="s">
        <v>218</v>
      </c>
      <c r="C77" s="74">
        <f>C73</f>
        <v>36</v>
      </c>
      <c r="D77" s="74"/>
      <c r="E77" s="75">
        <f>E73</f>
        <v>140280</v>
      </c>
      <c r="G77" s="6"/>
    </row>
    <row r="78" spans="1:7" ht="35.25" customHeight="1" x14ac:dyDescent="0.25">
      <c r="A78" s="4">
        <v>19</v>
      </c>
      <c r="B78" s="40" t="s">
        <v>128</v>
      </c>
      <c r="C78" s="20">
        <v>1</v>
      </c>
      <c r="D78" s="21">
        <v>129600</v>
      </c>
      <c r="E78" s="21">
        <f>C78*D78</f>
        <v>129600</v>
      </c>
      <c r="G78" s="6"/>
    </row>
    <row r="79" spans="1:7" ht="36" customHeight="1" x14ac:dyDescent="0.25">
      <c r="A79" s="4">
        <v>20</v>
      </c>
      <c r="B79" s="10" t="s">
        <v>129</v>
      </c>
      <c r="C79" s="4">
        <v>2</v>
      </c>
      <c r="D79" s="3">
        <v>13300</v>
      </c>
      <c r="E79" s="3">
        <f>C79*D79</f>
        <v>26600</v>
      </c>
      <c r="G79" s="6"/>
    </row>
    <row r="80" spans="1:7" ht="31.5" x14ac:dyDescent="0.25">
      <c r="A80" s="4">
        <v>21</v>
      </c>
      <c r="B80" s="10" t="s">
        <v>130</v>
      </c>
      <c r="C80" s="4">
        <v>1</v>
      </c>
      <c r="D80" s="5">
        <v>13300</v>
      </c>
      <c r="E80" s="7">
        <f t="shared" ref="E80:E83" si="4">C80*D80</f>
        <v>13300</v>
      </c>
      <c r="G80" s="6"/>
    </row>
    <row r="81" spans="1:7" ht="31.5" x14ac:dyDescent="0.25">
      <c r="A81" s="41">
        <v>22</v>
      </c>
      <c r="B81" s="33" t="s">
        <v>131</v>
      </c>
      <c r="C81" s="4">
        <v>1</v>
      </c>
      <c r="D81" s="42">
        <v>13300</v>
      </c>
      <c r="E81" s="7">
        <f t="shared" si="4"/>
        <v>13300</v>
      </c>
      <c r="G81" s="6"/>
    </row>
    <row r="82" spans="1:7" ht="31.5" x14ac:dyDescent="0.25">
      <c r="A82" s="41">
        <v>23</v>
      </c>
      <c r="B82" s="33" t="s">
        <v>132</v>
      </c>
      <c r="C82" s="4">
        <v>1</v>
      </c>
      <c r="D82" s="42">
        <v>13300</v>
      </c>
      <c r="E82" s="7">
        <f t="shared" si="4"/>
        <v>13300</v>
      </c>
      <c r="G82" s="6"/>
    </row>
    <row r="83" spans="1:7" ht="31.5" x14ac:dyDescent="0.25">
      <c r="A83" s="4">
        <v>24</v>
      </c>
      <c r="B83" s="33" t="s">
        <v>133</v>
      </c>
      <c r="C83" s="4">
        <v>1</v>
      </c>
      <c r="D83" s="5">
        <v>23750</v>
      </c>
      <c r="E83" s="7">
        <f t="shared" si="4"/>
        <v>23750</v>
      </c>
      <c r="G83" s="6"/>
    </row>
    <row r="84" spans="1:7" ht="15.75" customHeight="1" x14ac:dyDescent="0.25">
      <c r="A84" s="133" t="s">
        <v>234</v>
      </c>
      <c r="B84" s="134"/>
      <c r="C84" s="43">
        <f>SUM(C77:C83)</f>
        <v>43</v>
      </c>
      <c r="D84" s="43"/>
      <c r="E84" s="45">
        <f>SUM(E77:E83)</f>
        <v>360130</v>
      </c>
      <c r="G84" s="6"/>
    </row>
    <row r="85" spans="1:7" ht="24" customHeight="1" x14ac:dyDescent="0.25">
      <c r="A85" s="135" t="s">
        <v>21</v>
      </c>
      <c r="B85" s="136"/>
      <c r="C85" s="19">
        <f>C18+C38+C84</f>
        <v>139</v>
      </c>
      <c r="D85" s="43"/>
      <c r="E85" s="153">
        <f>E18+E38+E84</f>
        <v>1386868.88</v>
      </c>
    </row>
    <row r="86" spans="1:7" ht="18.75" x14ac:dyDescent="0.25">
      <c r="A86" s="84"/>
      <c r="B86" s="88" t="s">
        <v>235</v>
      </c>
      <c r="C86" s="85"/>
      <c r="D86" s="51"/>
      <c r="E86" s="87">
        <v>0.12</v>
      </c>
    </row>
    <row r="87" spans="1:7" ht="21.75" customHeight="1" x14ac:dyDescent="0.25">
      <c r="A87" s="84"/>
      <c r="B87" s="88"/>
      <c r="C87" s="85"/>
      <c r="D87" s="51"/>
      <c r="E87" s="118">
        <f>E85+E86</f>
        <v>1386869</v>
      </c>
      <c r="G87" s="6"/>
    </row>
    <row r="88" spans="1:7" ht="40.5" customHeight="1" x14ac:dyDescent="0.25">
      <c r="A88" s="137" t="s">
        <v>280</v>
      </c>
      <c r="B88" s="138"/>
      <c r="C88" s="138"/>
      <c r="D88" s="138"/>
      <c r="E88" s="139"/>
    </row>
    <row r="89" spans="1:7" ht="15.75" customHeight="1" x14ac:dyDescent="0.25">
      <c r="A89" s="51"/>
      <c r="B89" s="51"/>
      <c r="C89" s="51"/>
      <c r="D89" s="51"/>
      <c r="E89" s="51"/>
    </row>
    <row r="90" spans="1:7" s="44" customFormat="1" x14ac:dyDescent="0.25">
      <c r="A90" s="140"/>
      <c r="B90" s="140"/>
      <c r="C90" s="46"/>
      <c r="E90" s="47"/>
    </row>
    <row r="91" spans="1:7" s="44" customFormat="1" x14ac:dyDescent="0.25">
      <c r="A91" s="140"/>
      <c r="B91" s="140"/>
      <c r="C91" s="48"/>
      <c r="E91" s="49"/>
    </row>
    <row r="92" spans="1:7" s="44" customFormat="1" ht="18.75" x14ac:dyDescent="0.25">
      <c r="A92" s="131"/>
      <c r="B92" s="131"/>
      <c r="C92" s="48"/>
      <c r="E92" s="50"/>
    </row>
    <row r="98" spans="4:4" x14ac:dyDescent="0.25">
      <c r="D98" s="39"/>
    </row>
  </sheetData>
  <mergeCells count="13">
    <mergeCell ref="A92:B92"/>
    <mergeCell ref="A47:E47"/>
    <mergeCell ref="A84:B84"/>
    <mergeCell ref="A85:B85"/>
    <mergeCell ref="A88:E88"/>
    <mergeCell ref="A90:B90"/>
    <mergeCell ref="A91:B91"/>
    <mergeCell ref="A1:E1"/>
    <mergeCell ref="A38:B38"/>
    <mergeCell ref="A18:B18"/>
    <mergeCell ref="A19:E19"/>
    <mergeCell ref="A50:E50"/>
    <mergeCell ref="A48:E48"/>
  </mergeCells>
  <printOptions horizontalCentered="1"/>
  <pageMargins left="0.35" right="0.22" top="0.42" bottom="0.43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79" workbookViewId="0">
      <selection activeCell="E56" sqref="E56"/>
    </sheetView>
  </sheetViews>
  <sheetFormatPr defaultRowHeight="15.75" x14ac:dyDescent="0.25"/>
  <cols>
    <col min="1" max="1" width="5" style="1" customWidth="1"/>
    <col min="2" max="2" width="45.7109375" style="1" customWidth="1"/>
    <col min="3" max="3" width="9.5703125" style="1" customWidth="1"/>
    <col min="4" max="4" width="12" style="1" customWidth="1"/>
    <col min="5" max="5" width="14.5703125" style="1" customWidth="1"/>
    <col min="6" max="7" width="9.140625" style="1" hidden="1" customWidth="1"/>
    <col min="8" max="8" width="9.140625" style="1"/>
    <col min="9" max="9" width="17.7109375" style="1" customWidth="1"/>
    <col min="10" max="10" width="13" style="1" customWidth="1"/>
    <col min="11" max="16384" width="9.140625" style="1"/>
  </cols>
  <sheetData>
    <row r="1" spans="1:10" s="27" customFormat="1" ht="95.25" customHeight="1" x14ac:dyDescent="0.25">
      <c r="A1" s="141" t="s">
        <v>265</v>
      </c>
      <c r="B1" s="142"/>
      <c r="C1" s="142"/>
      <c r="D1" s="142"/>
      <c r="E1" s="143"/>
      <c r="F1" s="37"/>
      <c r="G1" s="37"/>
    </row>
    <row r="2" spans="1:10" s="2" customFormat="1" ht="30" customHeight="1" x14ac:dyDescent="0.25">
      <c r="A2" s="74" t="s">
        <v>0</v>
      </c>
      <c r="B2" s="74" t="s">
        <v>40</v>
      </c>
      <c r="C2" s="74" t="s">
        <v>41</v>
      </c>
      <c r="D2" s="74" t="s">
        <v>42</v>
      </c>
      <c r="E2" s="74" t="s">
        <v>43</v>
      </c>
    </row>
    <row r="3" spans="1:10" ht="13.5" customHeight="1" x14ac:dyDescent="0.25">
      <c r="A3" s="4">
        <v>1</v>
      </c>
      <c r="B3" s="3" t="s">
        <v>74</v>
      </c>
      <c r="C3" s="4">
        <v>3</v>
      </c>
      <c r="D3" s="5">
        <v>18860</v>
      </c>
      <c r="E3" s="5">
        <f>C3*D3</f>
        <v>56580</v>
      </c>
    </row>
    <row r="4" spans="1:10" ht="13.5" customHeight="1" x14ac:dyDescent="0.25">
      <c r="A4" s="4">
        <v>2</v>
      </c>
      <c r="B4" s="3" t="s">
        <v>74</v>
      </c>
      <c r="C4" s="4">
        <v>1</v>
      </c>
      <c r="D4" s="5">
        <v>14750</v>
      </c>
      <c r="E4" s="5">
        <f t="shared" ref="E4:E121" si="0">C4*D4</f>
        <v>14750</v>
      </c>
    </row>
    <row r="5" spans="1:10" ht="13.5" customHeight="1" x14ac:dyDescent="0.25">
      <c r="A5" s="4">
        <v>3</v>
      </c>
      <c r="B5" s="3" t="s">
        <v>166</v>
      </c>
      <c r="C5" s="4">
        <v>2</v>
      </c>
      <c r="D5" s="5">
        <v>18000</v>
      </c>
      <c r="E5" s="5">
        <f t="shared" si="0"/>
        <v>36000</v>
      </c>
    </row>
    <row r="6" spans="1:10" ht="17.25" customHeight="1" x14ac:dyDescent="0.25">
      <c r="A6" s="4">
        <v>4</v>
      </c>
      <c r="B6" s="11" t="s">
        <v>201</v>
      </c>
      <c r="C6" s="91">
        <f>SUM(C3:C5)</f>
        <v>6</v>
      </c>
      <c r="D6" s="5"/>
      <c r="E6" s="12">
        <f>SUM(E3:E5)</f>
        <v>107330</v>
      </c>
      <c r="I6" s="6"/>
    </row>
    <row r="7" spans="1:10" ht="13.5" customHeight="1" x14ac:dyDescent="0.25">
      <c r="A7" s="4">
        <v>5</v>
      </c>
      <c r="B7" s="3" t="s">
        <v>39</v>
      </c>
      <c r="C7" s="4">
        <v>4</v>
      </c>
      <c r="D7" s="5">
        <v>12180</v>
      </c>
      <c r="E7" s="5">
        <f t="shared" si="0"/>
        <v>48720</v>
      </c>
    </row>
    <row r="8" spans="1:10" ht="13.5" customHeight="1" x14ac:dyDescent="0.25">
      <c r="A8" s="4">
        <v>6</v>
      </c>
      <c r="B8" s="3" t="s">
        <v>75</v>
      </c>
      <c r="C8" s="4">
        <v>1</v>
      </c>
      <c r="D8" s="5">
        <v>11475</v>
      </c>
      <c r="E8" s="5">
        <f t="shared" si="0"/>
        <v>11475</v>
      </c>
    </row>
    <row r="9" spans="1:10" ht="13.5" customHeight="1" x14ac:dyDescent="0.25">
      <c r="A9" s="4">
        <v>7</v>
      </c>
      <c r="B9" s="3" t="s">
        <v>141</v>
      </c>
      <c r="C9" s="4">
        <v>2</v>
      </c>
      <c r="D9" s="5">
        <v>10000</v>
      </c>
      <c r="E9" s="5">
        <f t="shared" si="0"/>
        <v>20000</v>
      </c>
    </row>
    <row r="10" spans="1:10" ht="17.25" customHeight="1" x14ac:dyDescent="0.25">
      <c r="A10" s="4"/>
      <c r="B10" s="11" t="s">
        <v>201</v>
      </c>
      <c r="C10" s="91">
        <f>SUM(C7:C9)</f>
        <v>7</v>
      </c>
      <c r="D10" s="5"/>
      <c r="E10" s="12">
        <f>SUM(E7:E9)</f>
        <v>80195</v>
      </c>
      <c r="I10" s="6"/>
    </row>
    <row r="11" spans="1:10" ht="13.5" customHeight="1" x14ac:dyDescent="0.25">
      <c r="A11" s="4">
        <v>8</v>
      </c>
      <c r="B11" s="3" t="s">
        <v>156</v>
      </c>
      <c r="C11" s="4">
        <v>2</v>
      </c>
      <c r="D11" s="5">
        <v>280</v>
      </c>
      <c r="E11" s="5">
        <f t="shared" si="0"/>
        <v>560</v>
      </c>
      <c r="J11" s="89"/>
    </row>
    <row r="12" spans="1:10" ht="13.5" customHeight="1" x14ac:dyDescent="0.25">
      <c r="A12" s="4">
        <v>9</v>
      </c>
      <c r="B12" s="3" t="s">
        <v>157</v>
      </c>
      <c r="C12" s="4">
        <v>2</v>
      </c>
      <c r="D12" s="5">
        <v>225</v>
      </c>
      <c r="E12" s="5">
        <f t="shared" si="0"/>
        <v>450</v>
      </c>
    </row>
    <row r="13" spans="1:10" ht="13.5" customHeight="1" x14ac:dyDescent="0.25">
      <c r="A13" s="4">
        <v>10</v>
      </c>
      <c r="B13" s="3" t="s">
        <v>158</v>
      </c>
      <c r="C13" s="4">
        <v>8</v>
      </c>
      <c r="D13" s="5">
        <v>225</v>
      </c>
      <c r="E13" s="5">
        <f t="shared" si="0"/>
        <v>1800</v>
      </c>
    </row>
    <row r="14" spans="1:10" ht="19.5" customHeight="1" x14ac:dyDescent="0.25">
      <c r="A14" s="4"/>
      <c r="B14" s="11" t="s">
        <v>201</v>
      </c>
      <c r="C14" s="91">
        <f>SUM(C11:C13)</f>
        <v>12</v>
      </c>
      <c r="D14" s="5"/>
      <c r="E14" s="12">
        <f>SUM(E11:E13)</f>
        <v>2810</v>
      </c>
      <c r="I14" s="6"/>
    </row>
    <row r="15" spans="1:10" ht="13.5" customHeight="1" x14ac:dyDescent="0.25">
      <c r="A15" s="4">
        <v>11</v>
      </c>
      <c r="B15" s="3" t="s">
        <v>76</v>
      </c>
      <c r="C15" s="4">
        <v>3</v>
      </c>
      <c r="D15" s="5">
        <v>6460</v>
      </c>
      <c r="E15" s="5">
        <f t="shared" si="0"/>
        <v>19380</v>
      </c>
    </row>
    <row r="16" spans="1:10" ht="13.5" customHeight="1" x14ac:dyDescent="0.25">
      <c r="A16" s="4">
        <v>12</v>
      </c>
      <c r="B16" s="3" t="s">
        <v>77</v>
      </c>
      <c r="C16" s="4">
        <v>1</v>
      </c>
      <c r="D16" s="5">
        <v>8000</v>
      </c>
      <c r="E16" s="5">
        <f t="shared" si="0"/>
        <v>8000</v>
      </c>
    </row>
    <row r="17" spans="1:9" ht="13.5" customHeight="1" x14ac:dyDescent="0.25">
      <c r="A17" s="4">
        <v>13</v>
      </c>
      <c r="B17" s="3" t="s">
        <v>154</v>
      </c>
      <c r="C17" s="4">
        <v>2</v>
      </c>
      <c r="D17" s="5">
        <v>15500</v>
      </c>
      <c r="E17" s="5">
        <f t="shared" si="0"/>
        <v>31000</v>
      </c>
    </row>
    <row r="18" spans="1:9" ht="19.5" customHeight="1" x14ac:dyDescent="0.25">
      <c r="A18" s="4"/>
      <c r="B18" s="11" t="s">
        <v>201</v>
      </c>
      <c r="C18" s="91">
        <f>SUM(C15:C17)</f>
        <v>6</v>
      </c>
      <c r="D18" s="5"/>
      <c r="E18" s="12">
        <f>SUM(E15:E17)</f>
        <v>58380</v>
      </c>
      <c r="I18" s="6"/>
    </row>
    <row r="19" spans="1:9" ht="13.5" customHeight="1" x14ac:dyDescent="0.25">
      <c r="A19" s="4">
        <v>14</v>
      </c>
      <c r="B19" s="3" t="s">
        <v>78</v>
      </c>
      <c r="C19" s="4">
        <v>3</v>
      </c>
      <c r="D19" s="5">
        <v>2480</v>
      </c>
      <c r="E19" s="5">
        <f t="shared" si="0"/>
        <v>7440</v>
      </c>
    </row>
    <row r="20" spans="1:9" ht="13.5" customHeight="1" x14ac:dyDescent="0.25">
      <c r="A20" s="4">
        <v>15</v>
      </c>
      <c r="B20" s="3" t="s">
        <v>78</v>
      </c>
      <c r="C20" s="4">
        <v>1</v>
      </c>
      <c r="D20" s="5">
        <v>2275</v>
      </c>
      <c r="E20" s="5">
        <f t="shared" si="0"/>
        <v>2275</v>
      </c>
    </row>
    <row r="21" spans="1:9" ht="13.5" customHeight="1" x14ac:dyDescent="0.25">
      <c r="A21" s="4">
        <v>16</v>
      </c>
      <c r="B21" s="3" t="s">
        <v>142</v>
      </c>
      <c r="C21" s="4">
        <v>2</v>
      </c>
      <c r="D21" s="5">
        <v>2700</v>
      </c>
      <c r="E21" s="5">
        <f t="shared" si="0"/>
        <v>5400</v>
      </c>
    </row>
    <row r="22" spans="1:9" ht="21" customHeight="1" x14ac:dyDescent="0.25">
      <c r="A22" s="4"/>
      <c r="B22" s="11" t="s">
        <v>201</v>
      </c>
      <c r="C22" s="91">
        <f>SUM(C19:C21)</f>
        <v>6</v>
      </c>
      <c r="D22" s="5"/>
      <c r="E22" s="12">
        <f>SUM(E19:E21)</f>
        <v>15115</v>
      </c>
      <c r="I22" s="6"/>
    </row>
    <row r="23" spans="1:9" ht="13.5" customHeight="1" x14ac:dyDescent="0.25">
      <c r="A23" s="4">
        <v>17</v>
      </c>
      <c r="B23" s="3" t="s">
        <v>79</v>
      </c>
      <c r="C23" s="4">
        <v>2</v>
      </c>
      <c r="D23" s="5">
        <v>5380</v>
      </c>
      <c r="E23" s="5">
        <f t="shared" si="0"/>
        <v>10760</v>
      </c>
    </row>
    <row r="24" spans="1:9" ht="13.5" customHeight="1" x14ac:dyDescent="0.25">
      <c r="A24" s="4">
        <v>18</v>
      </c>
      <c r="B24" s="3" t="s">
        <v>79</v>
      </c>
      <c r="C24" s="4">
        <v>1</v>
      </c>
      <c r="D24" s="5">
        <v>6575</v>
      </c>
      <c r="E24" s="5">
        <f t="shared" si="0"/>
        <v>6575</v>
      </c>
    </row>
    <row r="25" spans="1:9" ht="13.5" customHeight="1" x14ac:dyDescent="0.25">
      <c r="A25" s="4">
        <v>19</v>
      </c>
      <c r="B25" s="3" t="s">
        <v>143</v>
      </c>
      <c r="C25" s="4">
        <v>2</v>
      </c>
      <c r="D25" s="5">
        <v>4700</v>
      </c>
      <c r="E25" s="5">
        <f t="shared" si="0"/>
        <v>9400</v>
      </c>
    </row>
    <row r="26" spans="1:9" ht="18.75" customHeight="1" x14ac:dyDescent="0.25">
      <c r="A26" s="4"/>
      <c r="B26" s="11" t="s">
        <v>201</v>
      </c>
      <c r="C26" s="91">
        <f>SUM(C23:C25)</f>
        <v>5</v>
      </c>
      <c r="D26" s="5"/>
      <c r="E26" s="12">
        <f>SUM(E23:E25)</f>
        <v>26735</v>
      </c>
      <c r="I26" s="6"/>
    </row>
    <row r="27" spans="1:9" ht="13.5" customHeight="1" x14ac:dyDescent="0.25">
      <c r="A27" s="4">
        <v>20</v>
      </c>
      <c r="B27" s="3" t="s">
        <v>80</v>
      </c>
      <c r="C27" s="4">
        <v>3</v>
      </c>
      <c r="D27" s="5">
        <v>3580</v>
      </c>
      <c r="E27" s="5">
        <f t="shared" si="0"/>
        <v>10740</v>
      </c>
    </row>
    <row r="28" spans="1:9" ht="13.5" customHeight="1" x14ac:dyDescent="0.25">
      <c r="A28" s="4">
        <v>21</v>
      </c>
      <c r="B28" s="3" t="s">
        <v>80</v>
      </c>
      <c r="C28" s="4">
        <v>2</v>
      </c>
      <c r="D28" s="5">
        <v>3775</v>
      </c>
      <c r="E28" s="5">
        <f t="shared" si="0"/>
        <v>7550</v>
      </c>
    </row>
    <row r="29" spans="1:9" ht="13.5" customHeight="1" x14ac:dyDescent="0.25">
      <c r="A29" s="4">
        <v>22</v>
      </c>
      <c r="B29" s="3" t="s">
        <v>152</v>
      </c>
      <c r="C29" s="4">
        <v>2</v>
      </c>
      <c r="D29" s="5">
        <v>3400</v>
      </c>
      <c r="E29" s="5">
        <f t="shared" si="0"/>
        <v>6800</v>
      </c>
    </row>
    <row r="30" spans="1:9" ht="20.25" customHeight="1" x14ac:dyDescent="0.25">
      <c r="A30" s="4"/>
      <c r="B30" s="11" t="s">
        <v>201</v>
      </c>
      <c r="C30" s="91">
        <f>SUM(C27:C29)</f>
        <v>7</v>
      </c>
      <c r="D30" s="5"/>
      <c r="E30" s="12">
        <f>SUM(E27:E29)</f>
        <v>25090</v>
      </c>
      <c r="I30" s="6"/>
    </row>
    <row r="31" spans="1:9" ht="13.5" customHeight="1" x14ac:dyDescent="0.25">
      <c r="A31" s="4">
        <v>23</v>
      </c>
      <c r="B31" s="3" t="s">
        <v>81</v>
      </c>
      <c r="C31" s="4">
        <v>3</v>
      </c>
      <c r="D31" s="5">
        <v>5420</v>
      </c>
      <c r="E31" s="5">
        <f t="shared" si="0"/>
        <v>16260</v>
      </c>
    </row>
    <row r="32" spans="1:9" ht="18.75" customHeight="1" x14ac:dyDescent="0.25">
      <c r="A32" s="4"/>
      <c r="B32" s="11" t="s">
        <v>201</v>
      </c>
      <c r="C32" s="91">
        <f>SUM(C31)</f>
        <v>3</v>
      </c>
      <c r="D32" s="5"/>
      <c r="E32" s="12">
        <f>SUM(E31)</f>
        <v>16260</v>
      </c>
      <c r="I32" s="6"/>
    </row>
    <row r="33" spans="1:10" ht="13.5" customHeight="1" x14ac:dyDescent="0.25">
      <c r="A33" s="4">
        <v>24</v>
      </c>
      <c r="B33" s="3" t="s">
        <v>82</v>
      </c>
      <c r="C33" s="4">
        <v>4</v>
      </c>
      <c r="D33" s="5">
        <v>4510</v>
      </c>
      <c r="E33" s="5">
        <f t="shared" si="0"/>
        <v>18040</v>
      </c>
    </row>
    <row r="34" spans="1:10" ht="13.5" customHeight="1" x14ac:dyDescent="0.25">
      <c r="A34" s="4">
        <v>25</v>
      </c>
      <c r="B34" s="3" t="s">
        <v>82</v>
      </c>
      <c r="C34" s="4">
        <v>1</v>
      </c>
      <c r="D34" s="5">
        <v>4000</v>
      </c>
      <c r="E34" s="5">
        <f t="shared" si="0"/>
        <v>4000</v>
      </c>
    </row>
    <row r="35" spans="1:10" ht="13.5" customHeight="1" x14ac:dyDescent="0.25">
      <c r="A35" s="4">
        <v>26</v>
      </c>
      <c r="B35" s="3" t="s">
        <v>144</v>
      </c>
      <c r="C35" s="4">
        <v>2</v>
      </c>
      <c r="D35" s="5">
        <v>3500</v>
      </c>
      <c r="E35" s="5">
        <f t="shared" si="0"/>
        <v>7000</v>
      </c>
    </row>
    <row r="36" spans="1:10" ht="19.5" customHeight="1" x14ac:dyDescent="0.25">
      <c r="A36" s="4"/>
      <c r="B36" s="11" t="s">
        <v>201</v>
      </c>
      <c r="C36" s="91">
        <f>SUM(C33:C35)</f>
        <v>7</v>
      </c>
      <c r="D36" s="5"/>
      <c r="E36" s="12">
        <f>SUM(E33:E35)</f>
        <v>29040</v>
      </c>
      <c r="I36" s="6"/>
    </row>
    <row r="37" spans="1:10" ht="13.5" customHeight="1" x14ac:dyDescent="0.25">
      <c r="A37" s="4">
        <v>27</v>
      </c>
      <c r="B37" s="3" t="s">
        <v>83</v>
      </c>
      <c r="C37" s="4">
        <v>4</v>
      </c>
      <c r="D37" s="5">
        <v>4170</v>
      </c>
      <c r="E37" s="5">
        <f t="shared" si="0"/>
        <v>16680</v>
      </c>
    </row>
    <row r="38" spans="1:10" ht="13.5" customHeight="1" x14ac:dyDescent="0.25">
      <c r="A38" s="4">
        <v>28</v>
      </c>
      <c r="B38" s="3" t="s">
        <v>83</v>
      </c>
      <c r="C38" s="4">
        <v>1</v>
      </c>
      <c r="D38" s="5">
        <v>4575</v>
      </c>
      <c r="E38" s="5">
        <f t="shared" si="0"/>
        <v>4575</v>
      </c>
    </row>
    <row r="39" spans="1:10" ht="21.75" customHeight="1" x14ac:dyDescent="0.25">
      <c r="A39" s="4"/>
      <c r="B39" s="11" t="s">
        <v>201</v>
      </c>
      <c r="C39" s="91">
        <f>SUM(C37:C38)</f>
        <v>5</v>
      </c>
      <c r="D39" s="5"/>
      <c r="E39" s="12">
        <f>SUM(E37:E38)</f>
        <v>21255</v>
      </c>
      <c r="I39" s="6"/>
    </row>
    <row r="40" spans="1:10" ht="13.5" customHeight="1" x14ac:dyDescent="0.25">
      <c r="A40" s="4">
        <v>29</v>
      </c>
      <c r="B40" s="3" t="s">
        <v>84</v>
      </c>
      <c r="C40" s="4">
        <v>12</v>
      </c>
      <c r="D40" s="5">
        <v>480</v>
      </c>
      <c r="E40" s="5">
        <f t="shared" si="0"/>
        <v>5760</v>
      </c>
    </row>
    <row r="41" spans="1:10" ht="13.5" customHeight="1" x14ac:dyDescent="0.25">
      <c r="A41" s="4">
        <v>30</v>
      </c>
      <c r="B41" s="3" t="s">
        <v>84</v>
      </c>
      <c r="C41" s="4">
        <v>4</v>
      </c>
      <c r="D41" s="5">
        <v>450</v>
      </c>
      <c r="E41" s="5">
        <f t="shared" si="0"/>
        <v>1800</v>
      </c>
    </row>
    <row r="42" spans="1:10" ht="13.5" customHeight="1" x14ac:dyDescent="0.25">
      <c r="A42" s="4">
        <v>31</v>
      </c>
      <c r="B42" s="3" t="s">
        <v>149</v>
      </c>
      <c r="C42" s="4">
        <v>8</v>
      </c>
      <c r="D42" s="5">
        <v>575</v>
      </c>
      <c r="E42" s="5">
        <f t="shared" si="0"/>
        <v>4600</v>
      </c>
    </row>
    <row r="43" spans="1:10" ht="19.5" customHeight="1" x14ac:dyDescent="0.25">
      <c r="A43" s="4"/>
      <c r="B43" s="11" t="s">
        <v>201</v>
      </c>
      <c r="C43" s="91">
        <f>SUM(C40:C42)</f>
        <v>24</v>
      </c>
      <c r="D43" s="5"/>
      <c r="E43" s="12">
        <f>SUM(E40:E42)</f>
        <v>12160</v>
      </c>
      <c r="I43" s="6"/>
    </row>
    <row r="44" spans="1:10" ht="19.5" customHeight="1" x14ac:dyDescent="0.25">
      <c r="A44" s="4">
        <v>32</v>
      </c>
      <c r="B44" s="3" t="s">
        <v>153</v>
      </c>
      <c r="C44" s="4">
        <v>2</v>
      </c>
      <c r="D44" s="5">
        <v>2200</v>
      </c>
      <c r="E44" s="5">
        <f>C44*D44</f>
        <v>4400</v>
      </c>
      <c r="I44" s="6"/>
    </row>
    <row r="45" spans="1:10" ht="19.5" customHeight="1" x14ac:dyDescent="0.25">
      <c r="A45" s="4"/>
      <c r="B45" s="91" t="s">
        <v>234</v>
      </c>
      <c r="C45" s="91">
        <v>2</v>
      </c>
      <c r="D45" s="12"/>
      <c r="E45" s="12">
        <f>SUM(E44)</f>
        <v>4400</v>
      </c>
      <c r="I45" s="6"/>
    </row>
    <row r="46" spans="1:10" ht="23.25" customHeight="1" x14ac:dyDescent="0.25">
      <c r="A46" s="53"/>
      <c r="B46" s="101" t="s">
        <v>243</v>
      </c>
      <c r="C46" s="154">
        <f>C6+C10+C14+C18+C22+C26+C30+C32+C36+C39+C43+C45</f>
        <v>90</v>
      </c>
      <c r="D46" s="102"/>
      <c r="E46" s="155">
        <f>E6+E10+E14+E18+E22+E26+E30+E32+E36+E39+E43+E45</f>
        <v>398770</v>
      </c>
      <c r="I46" s="6"/>
      <c r="J46" s="6"/>
    </row>
    <row r="47" spans="1:10" ht="20.25" customHeight="1" x14ac:dyDescent="0.25"/>
    <row r="48" spans="1:10" ht="24.75" customHeight="1" x14ac:dyDescent="0.25"/>
    <row r="49" spans="1:10" ht="42" customHeight="1" x14ac:dyDescent="0.25">
      <c r="A49" s="60"/>
    </row>
    <row r="50" spans="1:10" ht="28.5" customHeight="1" x14ac:dyDescent="0.25">
      <c r="A50" s="4"/>
      <c r="B50" s="145" t="s">
        <v>221</v>
      </c>
      <c r="C50" s="146"/>
      <c r="D50" s="147"/>
      <c r="E50" s="12" t="s">
        <v>202</v>
      </c>
    </row>
    <row r="51" spans="1:10" ht="38.25" customHeight="1" x14ac:dyDescent="0.25">
      <c r="A51" s="95" t="s">
        <v>0</v>
      </c>
      <c r="B51" s="95" t="s">
        <v>40</v>
      </c>
      <c r="C51" s="95" t="s">
        <v>41</v>
      </c>
      <c r="D51" s="95" t="s">
        <v>42</v>
      </c>
      <c r="E51" s="95" t="s">
        <v>43</v>
      </c>
    </row>
    <row r="52" spans="1:10" ht="27.75" customHeight="1" x14ac:dyDescent="0.25">
      <c r="A52" s="95"/>
      <c r="B52" s="95" t="s">
        <v>244</v>
      </c>
      <c r="C52" s="93">
        <f>C46</f>
        <v>90</v>
      </c>
      <c r="D52" s="95"/>
      <c r="E52" s="45">
        <f>E46</f>
        <v>398770</v>
      </c>
      <c r="I52" s="6">
        <f>E52</f>
        <v>398770</v>
      </c>
    </row>
    <row r="53" spans="1:10" ht="18.75" customHeight="1" x14ac:dyDescent="0.25">
      <c r="A53" s="4">
        <v>33</v>
      </c>
      <c r="B53" s="3" t="s">
        <v>85</v>
      </c>
      <c r="C53" s="4">
        <v>4</v>
      </c>
      <c r="D53" s="5">
        <v>1510</v>
      </c>
      <c r="E53" s="5">
        <f>C53*D53</f>
        <v>6040</v>
      </c>
    </row>
    <row r="54" spans="1:10" ht="18" customHeight="1" x14ac:dyDescent="0.25">
      <c r="A54" s="4">
        <v>34</v>
      </c>
      <c r="B54" s="3" t="s">
        <v>85</v>
      </c>
      <c r="C54" s="4">
        <v>1</v>
      </c>
      <c r="D54" s="5">
        <v>550</v>
      </c>
      <c r="E54" s="5">
        <f>C54*D54</f>
        <v>550</v>
      </c>
    </row>
    <row r="55" spans="1:10" ht="16.5" customHeight="1" x14ac:dyDescent="0.25">
      <c r="A55" s="4">
        <v>35</v>
      </c>
      <c r="B55" s="3" t="s">
        <v>150</v>
      </c>
      <c r="C55" s="4">
        <v>2</v>
      </c>
      <c r="D55" s="5">
        <v>900</v>
      </c>
      <c r="E55" s="5">
        <f>C55*D55</f>
        <v>1800</v>
      </c>
    </row>
    <row r="56" spans="1:10" ht="18" customHeight="1" x14ac:dyDescent="0.25">
      <c r="A56" s="4"/>
      <c r="B56" s="11" t="s">
        <v>201</v>
      </c>
      <c r="C56" s="91">
        <f>SUM(C53:C55)</f>
        <v>7</v>
      </c>
      <c r="D56" s="5"/>
      <c r="E56" s="12">
        <f>SUM(E53:E55)</f>
        <v>8390</v>
      </c>
      <c r="I56" s="6">
        <f>E56</f>
        <v>8390</v>
      </c>
      <c r="J56" s="6"/>
    </row>
    <row r="57" spans="1:10" ht="16.5" customHeight="1" x14ac:dyDescent="0.25">
      <c r="A57" s="4">
        <v>36</v>
      </c>
      <c r="B57" s="3" t="s">
        <v>86</v>
      </c>
      <c r="C57" s="4">
        <v>1</v>
      </c>
      <c r="D57" s="5">
        <v>8860</v>
      </c>
      <c r="E57" s="5">
        <f t="shared" si="0"/>
        <v>8860</v>
      </c>
    </row>
    <row r="58" spans="1:10" ht="20.25" customHeight="1" x14ac:dyDescent="0.25">
      <c r="A58" s="4"/>
      <c r="B58" s="11" t="s">
        <v>201</v>
      </c>
      <c r="C58" s="91">
        <f>SUM(C57)</f>
        <v>1</v>
      </c>
      <c r="D58" s="5"/>
      <c r="E58" s="12">
        <f>SUM(E57)</f>
        <v>8860</v>
      </c>
      <c r="I58" s="6">
        <f>E58</f>
        <v>8860</v>
      </c>
      <c r="J58" s="6"/>
    </row>
    <row r="59" spans="1:10" ht="13.5" customHeight="1" x14ac:dyDescent="0.25">
      <c r="A59" s="4">
        <v>37</v>
      </c>
      <c r="B59" s="3" t="s">
        <v>87</v>
      </c>
      <c r="C59" s="4">
        <v>1</v>
      </c>
      <c r="D59" s="5">
        <v>14560</v>
      </c>
      <c r="E59" s="5">
        <f t="shared" si="0"/>
        <v>14560</v>
      </c>
    </row>
    <row r="60" spans="1:10" ht="20.25" customHeight="1" x14ac:dyDescent="0.25">
      <c r="A60" s="4"/>
      <c r="B60" s="11" t="s">
        <v>201</v>
      </c>
      <c r="C60" s="91">
        <f>SUM(C59)</f>
        <v>1</v>
      </c>
      <c r="D60" s="5"/>
      <c r="E60" s="12">
        <f>SUM(E59)</f>
        <v>14560</v>
      </c>
      <c r="I60" s="6">
        <f>E60</f>
        <v>14560</v>
      </c>
      <c r="J60" s="6"/>
    </row>
    <row r="61" spans="1:10" ht="13.5" customHeight="1" x14ac:dyDescent="0.25">
      <c r="A61" s="4">
        <v>38</v>
      </c>
      <c r="B61" s="3" t="s">
        <v>88</v>
      </c>
      <c r="C61" s="4">
        <v>1</v>
      </c>
      <c r="D61" s="5">
        <v>5610</v>
      </c>
      <c r="E61" s="5">
        <f t="shared" si="0"/>
        <v>5610</v>
      </c>
    </row>
    <row r="62" spans="1:10" ht="18" customHeight="1" x14ac:dyDescent="0.25">
      <c r="A62" s="4"/>
      <c r="B62" s="11" t="s">
        <v>201</v>
      </c>
      <c r="C62" s="91">
        <f>SUM(C61)</f>
        <v>1</v>
      </c>
      <c r="D62" s="5"/>
      <c r="E62" s="12">
        <f>SUM(E61)</f>
        <v>5610</v>
      </c>
      <c r="I62" s="6">
        <f>E62</f>
        <v>5610</v>
      </c>
      <c r="J62" s="6"/>
    </row>
    <row r="63" spans="1:10" ht="13.5" customHeight="1" x14ac:dyDescent="0.25">
      <c r="A63" s="4">
        <v>39</v>
      </c>
      <c r="B63" s="3" t="s">
        <v>89</v>
      </c>
      <c r="C63" s="4">
        <v>1</v>
      </c>
      <c r="D63" s="5">
        <v>10040</v>
      </c>
      <c r="E63" s="5">
        <f t="shared" si="0"/>
        <v>10040</v>
      </c>
    </row>
    <row r="64" spans="1:10" ht="13.5" customHeight="1" x14ac:dyDescent="0.25">
      <c r="A64" s="4">
        <v>40</v>
      </c>
      <c r="B64" s="3" t="s">
        <v>89</v>
      </c>
      <c r="C64" s="4">
        <v>1</v>
      </c>
      <c r="D64" s="5">
        <v>8975</v>
      </c>
      <c r="E64" s="5">
        <f t="shared" si="0"/>
        <v>8975</v>
      </c>
    </row>
    <row r="65" spans="1:10" ht="13.5" customHeight="1" x14ac:dyDescent="0.25">
      <c r="A65" s="4">
        <v>41</v>
      </c>
      <c r="B65" s="3" t="s">
        <v>147</v>
      </c>
      <c r="C65" s="4">
        <v>2</v>
      </c>
      <c r="D65" s="5">
        <v>9800</v>
      </c>
      <c r="E65" s="5">
        <f t="shared" si="0"/>
        <v>19600</v>
      </c>
    </row>
    <row r="66" spans="1:10" ht="18.75" customHeight="1" x14ac:dyDescent="0.25">
      <c r="A66" s="4"/>
      <c r="B66" s="11" t="s">
        <v>201</v>
      </c>
      <c r="C66" s="91">
        <f>SUM(C63:C65)</f>
        <v>4</v>
      </c>
      <c r="D66" s="5"/>
      <c r="E66" s="12">
        <f>SUM(E63:E65)</f>
        <v>38615</v>
      </c>
      <c r="I66" s="6">
        <f>E66</f>
        <v>38615</v>
      </c>
      <c r="J66" s="6"/>
    </row>
    <row r="67" spans="1:10" ht="13.5" customHeight="1" x14ac:dyDescent="0.25">
      <c r="A67" s="4">
        <v>42</v>
      </c>
      <c r="B67" s="3" t="s">
        <v>90</v>
      </c>
      <c r="C67" s="4">
        <v>4</v>
      </c>
      <c r="D67" s="5">
        <v>2320</v>
      </c>
      <c r="E67" s="5">
        <f t="shared" si="0"/>
        <v>9280</v>
      </c>
    </row>
    <row r="68" spans="1:10" ht="13.5" customHeight="1" x14ac:dyDescent="0.25">
      <c r="A68" s="4">
        <v>43</v>
      </c>
      <c r="B68" s="3" t="s">
        <v>90</v>
      </c>
      <c r="C68" s="4">
        <v>4</v>
      </c>
      <c r="D68" s="5">
        <v>2000</v>
      </c>
      <c r="E68" s="5">
        <f t="shared" si="0"/>
        <v>8000</v>
      </c>
    </row>
    <row r="69" spans="1:10" ht="13.5" customHeight="1" x14ac:dyDescent="0.25">
      <c r="A69" s="4">
        <v>44</v>
      </c>
      <c r="B69" s="3" t="s">
        <v>146</v>
      </c>
      <c r="C69" s="4">
        <v>2</v>
      </c>
      <c r="D69" s="5">
        <v>2200</v>
      </c>
      <c r="E69" s="5">
        <f t="shared" si="0"/>
        <v>4400</v>
      </c>
    </row>
    <row r="70" spans="1:10" ht="18" customHeight="1" x14ac:dyDescent="0.25">
      <c r="A70" s="4"/>
      <c r="B70" s="11" t="s">
        <v>201</v>
      </c>
      <c r="C70" s="91">
        <f>SUM(C67:C69)</f>
        <v>10</v>
      </c>
      <c r="D70" s="5"/>
      <c r="E70" s="12">
        <f>SUM(E67:E69)</f>
        <v>21680</v>
      </c>
      <c r="I70" s="6">
        <f>E70</f>
        <v>21680</v>
      </c>
      <c r="J70" s="6"/>
    </row>
    <row r="71" spans="1:10" ht="13.5" customHeight="1" x14ac:dyDescent="0.25">
      <c r="A71" s="4">
        <v>45</v>
      </c>
      <c r="B71" s="3" t="s">
        <v>91</v>
      </c>
      <c r="C71" s="4">
        <v>1</v>
      </c>
      <c r="D71" s="5">
        <v>2260</v>
      </c>
      <c r="E71" s="5">
        <f t="shared" si="0"/>
        <v>2260</v>
      </c>
    </row>
    <row r="72" spans="1:10" ht="13.5" customHeight="1" x14ac:dyDescent="0.25">
      <c r="A72" s="4">
        <v>46</v>
      </c>
      <c r="B72" s="3" t="s">
        <v>91</v>
      </c>
      <c r="C72" s="4">
        <v>1</v>
      </c>
      <c r="D72" s="5">
        <v>1950</v>
      </c>
      <c r="E72" s="5">
        <f t="shared" si="0"/>
        <v>1950</v>
      </c>
    </row>
    <row r="73" spans="1:10" ht="13.5" customHeight="1" x14ac:dyDescent="0.25">
      <c r="A73" s="4">
        <v>47</v>
      </c>
      <c r="B73" s="3" t="s">
        <v>148</v>
      </c>
      <c r="C73" s="4">
        <v>2</v>
      </c>
      <c r="D73" s="5">
        <v>2300</v>
      </c>
      <c r="E73" s="5">
        <f t="shared" si="0"/>
        <v>4600</v>
      </c>
    </row>
    <row r="74" spans="1:10" ht="18.75" customHeight="1" x14ac:dyDescent="0.25">
      <c r="A74" s="4"/>
      <c r="B74" s="11" t="s">
        <v>201</v>
      </c>
      <c r="C74" s="91">
        <f>SUM(C71:C73)</f>
        <v>4</v>
      </c>
      <c r="D74" s="5"/>
      <c r="E74" s="12">
        <f>SUM(E71:E73)</f>
        <v>8810</v>
      </c>
      <c r="I74" s="6">
        <f>E74</f>
        <v>8810</v>
      </c>
      <c r="J74" s="6"/>
    </row>
    <row r="75" spans="1:10" ht="13.5" customHeight="1" x14ac:dyDescent="0.25">
      <c r="A75" s="4">
        <v>48</v>
      </c>
      <c r="B75" s="3" t="s">
        <v>155</v>
      </c>
      <c r="C75" s="4">
        <v>2</v>
      </c>
      <c r="D75" s="5">
        <v>700</v>
      </c>
      <c r="E75" s="5">
        <f t="shared" si="0"/>
        <v>1400</v>
      </c>
    </row>
    <row r="76" spans="1:10" ht="21.75" customHeight="1" x14ac:dyDescent="0.25">
      <c r="A76" s="4"/>
      <c r="B76" s="11" t="s">
        <v>201</v>
      </c>
      <c r="C76" s="91">
        <f>SUM(C75)</f>
        <v>2</v>
      </c>
      <c r="D76" s="5"/>
      <c r="E76" s="12">
        <f>SUM(E75)</f>
        <v>1400</v>
      </c>
      <c r="I76" s="6">
        <f>E76</f>
        <v>1400</v>
      </c>
      <c r="J76" s="6"/>
    </row>
    <row r="77" spans="1:10" ht="13.5" customHeight="1" x14ac:dyDescent="0.25">
      <c r="A77" s="4">
        <v>49</v>
      </c>
      <c r="B77" s="3" t="s">
        <v>92</v>
      </c>
      <c r="C77" s="4">
        <v>2</v>
      </c>
      <c r="D77" s="5">
        <v>7510</v>
      </c>
      <c r="E77" s="5">
        <f t="shared" si="0"/>
        <v>15020</v>
      </c>
    </row>
    <row r="78" spans="1:10" ht="13.5" customHeight="1" x14ac:dyDescent="0.25">
      <c r="A78" s="4">
        <v>50</v>
      </c>
      <c r="B78" s="3" t="s">
        <v>92</v>
      </c>
      <c r="C78" s="4">
        <v>1</v>
      </c>
      <c r="D78" s="5">
        <v>6650</v>
      </c>
      <c r="E78" s="5">
        <f t="shared" si="0"/>
        <v>6650</v>
      </c>
    </row>
    <row r="79" spans="1:10" ht="13.5" customHeight="1" x14ac:dyDescent="0.25">
      <c r="A79" s="4">
        <v>51</v>
      </c>
      <c r="B79" s="3" t="s">
        <v>151</v>
      </c>
      <c r="C79" s="4">
        <v>2</v>
      </c>
      <c r="D79" s="5">
        <v>5400</v>
      </c>
      <c r="E79" s="5">
        <f t="shared" si="0"/>
        <v>10800</v>
      </c>
    </row>
    <row r="80" spans="1:10" ht="18.75" customHeight="1" x14ac:dyDescent="0.25">
      <c r="A80" s="4"/>
      <c r="B80" s="11" t="s">
        <v>201</v>
      </c>
      <c r="C80" s="91">
        <f>SUM(C77:C79)</f>
        <v>5</v>
      </c>
      <c r="D80" s="5"/>
      <c r="E80" s="12">
        <f>SUM(E77:E79)</f>
        <v>32470</v>
      </c>
      <c r="I80" s="6">
        <f>E80</f>
        <v>32470</v>
      </c>
      <c r="J80" s="6"/>
    </row>
    <row r="81" spans="1:10" ht="13.5" customHeight="1" x14ac:dyDescent="0.25">
      <c r="A81" s="4">
        <v>52</v>
      </c>
      <c r="B81" s="3" t="s">
        <v>93</v>
      </c>
      <c r="C81" s="4">
        <v>1</v>
      </c>
      <c r="D81" s="5">
        <v>2920</v>
      </c>
      <c r="E81" s="5">
        <f t="shared" si="0"/>
        <v>2920</v>
      </c>
    </row>
    <row r="82" spans="1:10" ht="13.5" customHeight="1" x14ac:dyDescent="0.25">
      <c r="A82" s="4">
        <v>53</v>
      </c>
      <c r="B82" s="3" t="s">
        <v>94</v>
      </c>
      <c r="C82" s="4">
        <v>1</v>
      </c>
      <c r="D82" s="5">
        <v>2575</v>
      </c>
      <c r="E82" s="5">
        <f t="shared" si="0"/>
        <v>2575</v>
      </c>
    </row>
    <row r="83" spans="1:10" ht="17.25" customHeight="1" x14ac:dyDescent="0.25">
      <c r="A83" s="4"/>
      <c r="B83" s="11" t="s">
        <v>201</v>
      </c>
      <c r="C83" s="91">
        <f>SUM(C81:C82)</f>
        <v>2</v>
      </c>
      <c r="D83" s="5"/>
      <c r="E83" s="12">
        <f>SUM(E81:E82)</f>
        <v>5495</v>
      </c>
      <c r="I83" s="6">
        <f>E83</f>
        <v>5495</v>
      </c>
      <c r="J83" s="6"/>
    </row>
    <row r="84" spans="1:10" ht="13.5" customHeight="1" x14ac:dyDescent="0.25">
      <c r="A84" s="4">
        <v>54</v>
      </c>
      <c r="B84" s="3" t="s">
        <v>95</v>
      </c>
      <c r="C84" s="4">
        <v>1</v>
      </c>
      <c r="D84" s="5">
        <v>260</v>
      </c>
      <c r="E84" s="5">
        <f t="shared" si="0"/>
        <v>260</v>
      </c>
    </row>
    <row r="85" spans="1:10" ht="13.5" customHeight="1" x14ac:dyDescent="0.25">
      <c r="A85" s="4"/>
      <c r="B85" s="11" t="s">
        <v>201</v>
      </c>
      <c r="C85" s="91">
        <f>SUM(C84)</f>
        <v>1</v>
      </c>
      <c r="D85" s="5"/>
      <c r="E85" s="12">
        <f>SUM(E84)</f>
        <v>260</v>
      </c>
      <c r="I85" s="6">
        <f>E85</f>
        <v>260</v>
      </c>
    </row>
    <row r="86" spans="1:10" ht="13.5" customHeight="1" x14ac:dyDescent="0.25">
      <c r="A86" s="4">
        <v>55</v>
      </c>
      <c r="B86" s="3" t="s">
        <v>96</v>
      </c>
      <c r="C86" s="4">
        <v>2</v>
      </c>
      <c r="D86" s="5">
        <v>4930</v>
      </c>
      <c r="E86" s="5">
        <f t="shared" si="0"/>
        <v>9860</v>
      </c>
    </row>
    <row r="87" spans="1:10" ht="18" customHeight="1" x14ac:dyDescent="0.25">
      <c r="A87" s="4"/>
      <c r="B87" s="11" t="s">
        <v>201</v>
      </c>
      <c r="C87" s="91">
        <f>SUM(C86)</f>
        <v>2</v>
      </c>
      <c r="D87" s="5"/>
      <c r="E87" s="12">
        <f>SUM(E86)</f>
        <v>9860</v>
      </c>
      <c r="I87" s="6">
        <f>E87</f>
        <v>9860</v>
      </c>
      <c r="J87" s="6"/>
    </row>
    <row r="88" spans="1:10" ht="13.5" customHeight="1" x14ac:dyDescent="0.25">
      <c r="A88" s="4">
        <v>56</v>
      </c>
      <c r="B88" s="3" t="s">
        <v>97</v>
      </c>
      <c r="C88" s="4">
        <v>2</v>
      </c>
      <c r="D88" s="5">
        <v>2740</v>
      </c>
      <c r="E88" s="5">
        <f t="shared" si="0"/>
        <v>5480</v>
      </c>
    </row>
    <row r="89" spans="1:10" ht="13.5" customHeight="1" x14ac:dyDescent="0.25">
      <c r="A89" s="4">
        <v>57</v>
      </c>
      <c r="B89" s="3" t="s">
        <v>97</v>
      </c>
      <c r="C89" s="4">
        <v>1</v>
      </c>
      <c r="D89" s="5">
        <v>2360</v>
      </c>
      <c r="E89" s="5">
        <f t="shared" si="0"/>
        <v>2360</v>
      </c>
    </row>
    <row r="90" spans="1:10" ht="13.5" customHeight="1" x14ac:dyDescent="0.25">
      <c r="A90" s="4">
        <v>58</v>
      </c>
      <c r="B90" s="3" t="s">
        <v>145</v>
      </c>
      <c r="C90" s="4">
        <v>2</v>
      </c>
      <c r="D90" s="5">
        <v>2300</v>
      </c>
      <c r="E90" s="5">
        <f t="shared" si="0"/>
        <v>4600</v>
      </c>
    </row>
    <row r="91" spans="1:10" ht="18" customHeight="1" x14ac:dyDescent="0.25">
      <c r="A91" s="4"/>
      <c r="B91" s="11" t="s">
        <v>201</v>
      </c>
      <c r="C91" s="91">
        <f>SUM(C88:C90)</f>
        <v>5</v>
      </c>
      <c r="D91" s="5"/>
      <c r="E91" s="12">
        <f>SUM(E88:E90)</f>
        <v>12440</v>
      </c>
      <c r="I91" s="6">
        <f>E91</f>
        <v>12440</v>
      </c>
      <c r="J91" s="6"/>
    </row>
    <row r="92" spans="1:10" ht="13.5" customHeight="1" x14ac:dyDescent="0.25">
      <c r="A92" s="4">
        <v>59</v>
      </c>
      <c r="B92" s="3" t="s">
        <v>11</v>
      </c>
      <c r="C92" s="4">
        <v>1</v>
      </c>
      <c r="D92" s="5">
        <v>2780</v>
      </c>
      <c r="E92" s="5">
        <f t="shared" si="0"/>
        <v>2780</v>
      </c>
    </row>
    <row r="93" spans="1:10" ht="18.75" customHeight="1" x14ac:dyDescent="0.25">
      <c r="A93" s="20"/>
      <c r="B93" s="107" t="s">
        <v>201</v>
      </c>
      <c r="C93" s="108">
        <f>SUM(C92)</f>
        <v>1</v>
      </c>
      <c r="D93" s="22"/>
      <c r="E93" s="109">
        <f>SUM(E92)</f>
        <v>2780</v>
      </c>
      <c r="I93" s="6">
        <f>E93</f>
        <v>2780</v>
      </c>
      <c r="J93" s="6"/>
    </row>
    <row r="94" spans="1:10" ht="25.5" customHeight="1" x14ac:dyDescent="0.25">
      <c r="A94" s="4"/>
      <c r="B94" s="92" t="s">
        <v>245</v>
      </c>
      <c r="C94" s="92">
        <f>C52+C56+C58+C60+C62+C66+C70+C74+C76+C80+C83+C85+C87+C91+C93</f>
        <v>136</v>
      </c>
      <c r="D94" s="5">
        <f>L54</f>
        <v>0</v>
      </c>
      <c r="E94" s="24">
        <f>E52+E56+E58+E60+E62+E66+E70+E74+E76+E80+E83+E85+E87+E91+E93</f>
        <v>570000</v>
      </c>
      <c r="I94" s="6">
        <f>SUM(I52:I93)</f>
        <v>570000</v>
      </c>
    </row>
    <row r="95" spans="1:10" ht="27" customHeight="1" x14ac:dyDescent="0.25">
      <c r="A95" s="60"/>
      <c r="B95" s="103"/>
      <c r="C95" s="94"/>
      <c r="D95" s="61"/>
      <c r="E95" s="104"/>
      <c r="I95" s="6"/>
      <c r="J95" s="6"/>
    </row>
    <row r="96" spans="1:10" ht="25.5" customHeight="1" x14ac:dyDescent="0.25">
      <c r="A96" s="60"/>
      <c r="B96" s="105"/>
      <c r="C96" s="105"/>
      <c r="D96" s="61"/>
      <c r="E96" s="106"/>
      <c r="I96" s="6"/>
    </row>
    <row r="97" spans="1:9" ht="13.5" customHeight="1" x14ac:dyDescent="0.25"/>
    <row r="98" spans="1:9" ht="32.25" customHeight="1" x14ac:dyDescent="0.25">
      <c r="A98" s="78"/>
      <c r="B98" s="79" t="s">
        <v>220</v>
      </c>
      <c r="C98" s="71"/>
      <c r="D98" s="72"/>
      <c r="E98" s="73" t="s">
        <v>203</v>
      </c>
    </row>
    <row r="99" spans="1:9" ht="32.25" customHeight="1" x14ac:dyDescent="0.25">
      <c r="A99" s="77" t="s">
        <v>0</v>
      </c>
      <c r="B99" s="77" t="s">
        <v>40</v>
      </c>
      <c r="C99" s="77" t="s">
        <v>41</v>
      </c>
      <c r="D99" s="77" t="s">
        <v>42</v>
      </c>
      <c r="E99" s="77" t="s">
        <v>43</v>
      </c>
    </row>
    <row r="100" spans="1:9" ht="22.5" customHeight="1" x14ac:dyDescent="0.25">
      <c r="A100" s="77"/>
      <c r="B100" s="77" t="s">
        <v>246</v>
      </c>
      <c r="C100" s="77">
        <f>C94</f>
        <v>136</v>
      </c>
      <c r="D100" s="77"/>
      <c r="E100" s="100">
        <f>E94</f>
        <v>570000</v>
      </c>
      <c r="I100" s="6"/>
    </row>
    <row r="101" spans="1:9" ht="22.5" customHeight="1" x14ac:dyDescent="0.25">
      <c r="A101" s="4">
        <v>60</v>
      </c>
      <c r="B101" s="3" t="s">
        <v>98</v>
      </c>
      <c r="C101" s="4">
        <v>1</v>
      </c>
      <c r="D101" s="5">
        <v>2360</v>
      </c>
      <c r="E101" s="5">
        <f t="shared" ref="E101" si="1">C101*D101</f>
        <v>2360</v>
      </c>
      <c r="I101" s="6"/>
    </row>
    <row r="102" spans="1:9" ht="22.5" customHeight="1" x14ac:dyDescent="0.25">
      <c r="A102" s="4"/>
      <c r="B102" s="11" t="s">
        <v>201</v>
      </c>
      <c r="C102" s="91">
        <f>SUM(C101)</f>
        <v>1</v>
      </c>
      <c r="D102" s="5"/>
      <c r="E102" s="12">
        <f>SUM(E101)</f>
        <v>2360</v>
      </c>
      <c r="I102" s="6"/>
    </row>
    <row r="103" spans="1:9" ht="18.75" customHeight="1" x14ac:dyDescent="0.25">
      <c r="A103" s="4">
        <v>61</v>
      </c>
      <c r="B103" s="3" t="s">
        <v>99</v>
      </c>
      <c r="C103" s="4">
        <v>1</v>
      </c>
      <c r="D103" s="5">
        <v>1640</v>
      </c>
      <c r="E103" s="5">
        <f t="shared" ref="E103:E104" si="2">C103*D103</f>
        <v>1640</v>
      </c>
    </row>
    <row r="104" spans="1:9" ht="18.75" customHeight="1" x14ac:dyDescent="0.25">
      <c r="A104" s="4">
        <v>62</v>
      </c>
      <c r="B104" s="3" t="s">
        <v>99</v>
      </c>
      <c r="C104" s="4">
        <v>1</v>
      </c>
      <c r="D104" s="5">
        <v>1460</v>
      </c>
      <c r="E104" s="5">
        <f t="shared" si="2"/>
        <v>1460</v>
      </c>
    </row>
    <row r="105" spans="1:9" ht="17.25" customHeight="1" x14ac:dyDescent="0.25">
      <c r="A105" s="4"/>
      <c r="B105" s="11" t="s">
        <v>201</v>
      </c>
      <c r="C105" s="91">
        <f>SUM(C103:C104)</f>
        <v>2</v>
      </c>
      <c r="D105" s="5"/>
      <c r="E105" s="12">
        <f>SUM(E103:E104)</f>
        <v>3100</v>
      </c>
      <c r="I105" s="6"/>
    </row>
    <row r="106" spans="1:9" ht="18.75" customHeight="1" x14ac:dyDescent="0.25">
      <c r="A106" s="4">
        <v>63</v>
      </c>
      <c r="B106" s="3" t="s">
        <v>100</v>
      </c>
      <c r="C106" s="4">
        <v>1</v>
      </c>
      <c r="D106" s="5">
        <v>1640</v>
      </c>
      <c r="E106" s="5">
        <f>C106*D106</f>
        <v>1640</v>
      </c>
    </row>
    <row r="107" spans="1:9" ht="18" customHeight="1" x14ac:dyDescent="0.25">
      <c r="A107" s="4">
        <v>64</v>
      </c>
      <c r="B107" s="3" t="s">
        <v>100</v>
      </c>
      <c r="C107" s="4">
        <v>1</v>
      </c>
      <c r="D107" s="5">
        <v>1460</v>
      </c>
      <c r="E107" s="5">
        <f>C107*D107</f>
        <v>1460</v>
      </c>
    </row>
    <row r="108" spans="1:9" ht="21.75" customHeight="1" x14ac:dyDescent="0.25">
      <c r="A108" s="4"/>
      <c r="B108" s="11" t="s">
        <v>201</v>
      </c>
      <c r="C108" s="63">
        <f>SUM(C106:C107)</f>
        <v>2</v>
      </c>
      <c r="D108" s="5"/>
      <c r="E108" s="12">
        <f>SUM(E106:E107)</f>
        <v>3100</v>
      </c>
      <c r="I108" s="6"/>
    </row>
    <row r="109" spans="1:9" ht="19.5" customHeight="1" x14ac:dyDescent="0.25">
      <c r="A109" s="4">
        <v>65</v>
      </c>
      <c r="B109" s="3" t="s">
        <v>101</v>
      </c>
      <c r="C109" s="4">
        <v>1</v>
      </c>
      <c r="D109" s="5">
        <v>4930</v>
      </c>
      <c r="E109" s="5">
        <f>C109*D109</f>
        <v>4930</v>
      </c>
    </row>
    <row r="110" spans="1:9" ht="21.75" customHeight="1" x14ac:dyDescent="0.25">
      <c r="A110" s="4"/>
      <c r="B110" s="11" t="s">
        <v>201</v>
      </c>
      <c r="C110" s="63">
        <f>SUM(C109)</f>
        <v>1</v>
      </c>
      <c r="D110" s="5"/>
      <c r="E110" s="12">
        <f>SUM(E109)</f>
        <v>4930</v>
      </c>
      <c r="I110" s="6"/>
    </row>
    <row r="111" spans="1:9" ht="32.25" customHeight="1" x14ac:dyDescent="0.25">
      <c r="A111" s="4">
        <v>66</v>
      </c>
      <c r="B111" s="10" t="s">
        <v>163</v>
      </c>
      <c r="C111" s="4">
        <v>1</v>
      </c>
      <c r="D111" s="5">
        <v>25980</v>
      </c>
      <c r="E111" s="5">
        <f>C111*D111</f>
        <v>25980</v>
      </c>
    </row>
    <row r="112" spans="1:9" ht="32.25" customHeight="1" x14ac:dyDescent="0.25">
      <c r="A112" s="4">
        <v>67</v>
      </c>
      <c r="B112" s="10" t="s">
        <v>164</v>
      </c>
      <c r="C112" s="4">
        <v>1</v>
      </c>
      <c r="D112" s="5">
        <v>6000</v>
      </c>
      <c r="E112" s="5">
        <f t="shared" si="0"/>
        <v>6000</v>
      </c>
    </row>
    <row r="113" spans="1:10" ht="21" customHeight="1" x14ac:dyDescent="0.25">
      <c r="A113" s="4"/>
      <c r="B113" s="11" t="s">
        <v>201</v>
      </c>
      <c r="C113" s="63">
        <f>SUM(C111:C112)</f>
        <v>2</v>
      </c>
      <c r="D113" s="5"/>
      <c r="E113" s="12">
        <f>SUM(E111:E112)</f>
        <v>31980</v>
      </c>
      <c r="I113" s="6"/>
    </row>
    <row r="114" spans="1:10" ht="32.25" customHeight="1" x14ac:dyDescent="0.25">
      <c r="A114" s="4">
        <v>68</v>
      </c>
      <c r="B114" s="10" t="s">
        <v>159</v>
      </c>
      <c r="C114" s="4">
        <v>2</v>
      </c>
      <c r="D114" s="5">
        <v>10800</v>
      </c>
      <c r="E114" s="5">
        <f t="shared" si="0"/>
        <v>21600</v>
      </c>
    </row>
    <row r="115" spans="1:10" ht="32.25" customHeight="1" x14ac:dyDescent="0.25">
      <c r="A115" s="4">
        <v>69</v>
      </c>
      <c r="B115" s="10" t="s">
        <v>161</v>
      </c>
      <c r="C115" s="4">
        <v>1</v>
      </c>
      <c r="D115" s="5">
        <v>5500</v>
      </c>
      <c r="E115" s="5">
        <f t="shared" si="0"/>
        <v>5500</v>
      </c>
    </row>
    <row r="116" spans="1:10" ht="19.5" customHeight="1" x14ac:dyDescent="0.25">
      <c r="A116" s="4"/>
      <c r="B116" s="11" t="s">
        <v>201</v>
      </c>
      <c r="C116" s="63">
        <f>SUM(C114:C115)</f>
        <v>3</v>
      </c>
      <c r="D116" s="5"/>
      <c r="E116" s="12">
        <f>SUM(E114:E115)</f>
        <v>27100</v>
      </c>
      <c r="I116" s="6"/>
    </row>
    <row r="117" spans="1:10" ht="32.25" hidden="1" customHeight="1" x14ac:dyDescent="0.25">
      <c r="A117" s="4"/>
      <c r="B117" s="11"/>
      <c r="C117" s="4"/>
      <c r="D117" s="5"/>
      <c r="E117" s="5"/>
    </row>
    <row r="118" spans="1:10" ht="19.5" customHeight="1" x14ac:dyDescent="0.25">
      <c r="A118" s="4">
        <v>70</v>
      </c>
      <c r="B118" s="3" t="s">
        <v>160</v>
      </c>
      <c r="C118" s="4">
        <v>1</v>
      </c>
      <c r="D118" s="5">
        <v>13800</v>
      </c>
      <c r="E118" s="5">
        <f t="shared" si="0"/>
        <v>13800</v>
      </c>
    </row>
    <row r="119" spans="1:10" ht="21" customHeight="1" x14ac:dyDescent="0.25">
      <c r="A119" s="4">
        <v>71</v>
      </c>
      <c r="B119" s="3" t="s">
        <v>162</v>
      </c>
      <c r="C119" s="4">
        <v>1</v>
      </c>
      <c r="D119" s="5">
        <v>13800</v>
      </c>
      <c r="E119" s="5">
        <f t="shared" si="0"/>
        <v>13800</v>
      </c>
    </row>
    <row r="120" spans="1:10" ht="20.25" customHeight="1" x14ac:dyDescent="0.25">
      <c r="A120" s="4"/>
      <c r="B120" s="11" t="s">
        <v>201</v>
      </c>
      <c r="C120" s="63">
        <f>SUM(C118:C119)</f>
        <v>2</v>
      </c>
      <c r="D120" s="5"/>
      <c r="E120" s="12">
        <f>SUM(E118:E119)</f>
        <v>27600</v>
      </c>
      <c r="I120" s="6"/>
    </row>
    <row r="121" spans="1:10" ht="21.75" customHeight="1" x14ac:dyDescent="0.25">
      <c r="A121" s="4">
        <v>72</v>
      </c>
      <c r="B121" s="3" t="s">
        <v>165</v>
      </c>
      <c r="C121" s="4">
        <v>1</v>
      </c>
      <c r="D121" s="5">
        <v>9000</v>
      </c>
      <c r="E121" s="5">
        <f t="shared" si="0"/>
        <v>9000</v>
      </c>
    </row>
    <row r="122" spans="1:10" ht="18.75" customHeight="1" x14ac:dyDescent="0.25">
      <c r="A122" s="52"/>
      <c r="B122" s="11" t="s">
        <v>201</v>
      </c>
      <c r="C122" s="58">
        <f>SUM(C121)</f>
        <v>1</v>
      </c>
      <c r="D122" s="54"/>
      <c r="E122" s="55">
        <f>SUM(E121)</f>
        <v>9000</v>
      </c>
      <c r="I122" s="6"/>
    </row>
    <row r="123" spans="1:10" ht="36.75" customHeight="1" x14ac:dyDescent="0.25">
      <c r="A123" s="52"/>
      <c r="B123" s="53" t="s">
        <v>204</v>
      </c>
      <c r="C123" s="58">
        <f>C100+C105+C108+C110+C113+C116+C120+C122</f>
        <v>149</v>
      </c>
      <c r="D123" s="54"/>
      <c r="E123" s="55">
        <f>E100+E102+E105+E108+E110+E113+E116+E120+E122</f>
        <v>679170</v>
      </c>
      <c r="I123" s="6"/>
      <c r="J123" s="6"/>
    </row>
    <row r="124" spans="1:10" ht="22.5" customHeight="1" x14ac:dyDescent="0.25">
      <c r="A124" s="4"/>
      <c r="B124" s="3" t="s">
        <v>247</v>
      </c>
      <c r="C124" s="91"/>
      <c r="D124" s="5"/>
      <c r="E124" s="12">
        <v>0</v>
      </c>
      <c r="I124" s="6"/>
      <c r="J124" s="6"/>
    </row>
    <row r="125" spans="1:10" ht="22.5" customHeight="1" x14ac:dyDescent="0.25">
      <c r="A125" s="4"/>
      <c r="B125" s="53" t="s">
        <v>204</v>
      </c>
      <c r="C125" s="91">
        <f>C123</f>
        <v>149</v>
      </c>
      <c r="D125" s="5"/>
      <c r="E125" s="12">
        <f>SUM(E123:E124)</f>
        <v>679170</v>
      </c>
      <c r="I125" s="6"/>
      <c r="J125" s="6"/>
    </row>
    <row r="126" spans="1:10" ht="43.5" customHeight="1" x14ac:dyDescent="0.25">
      <c r="A126" s="135" t="s">
        <v>216</v>
      </c>
      <c r="B126" s="144"/>
      <c r="C126" s="144"/>
      <c r="D126" s="144"/>
      <c r="E126" s="136"/>
    </row>
    <row r="134" spans="10:10" x14ac:dyDescent="0.25">
      <c r="J134" s="6"/>
    </row>
  </sheetData>
  <mergeCells count="3">
    <mergeCell ref="A1:E1"/>
    <mergeCell ref="A126:E126"/>
    <mergeCell ref="B50:D50"/>
  </mergeCells>
  <printOptions horizontalCentered="1"/>
  <pageMargins left="0.27" right="0.28000000000000003" top="0.22" bottom="0.28000000000000003" header="0.16" footer="0.24"/>
  <pageSetup paperSize="9" scale="98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8" workbookViewId="0">
      <selection activeCell="F3" sqref="F3"/>
    </sheetView>
  </sheetViews>
  <sheetFormatPr defaultRowHeight="15.75" x14ac:dyDescent="0.25"/>
  <cols>
    <col min="1" max="1" width="4.28515625" style="1" customWidth="1"/>
    <col min="2" max="2" width="41.5703125" style="1" customWidth="1"/>
    <col min="3" max="3" width="9.28515625" style="1" customWidth="1"/>
    <col min="4" max="4" width="10.42578125" style="1" customWidth="1"/>
    <col min="5" max="5" width="15" style="1" customWidth="1"/>
    <col min="6" max="6" width="16.42578125" style="1" customWidth="1"/>
    <col min="7" max="7" width="9.140625" style="1" customWidth="1"/>
    <col min="8" max="16384" width="9.140625" style="1"/>
  </cols>
  <sheetData>
    <row r="1" spans="1:7" s="27" customFormat="1" ht="92.25" customHeight="1" x14ac:dyDescent="0.25">
      <c r="A1" s="121" t="s">
        <v>266</v>
      </c>
      <c r="B1" s="121"/>
      <c r="C1" s="121"/>
      <c r="D1" s="121"/>
      <c r="E1" s="121"/>
      <c r="F1" s="37"/>
      <c r="G1" s="37"/>
    </row>
    <row r="2" spans="1:7" s="2" customFormat="1" ht="31.5" customHeight="1" x14ac:dyDescent="0.25">
      <c r="A2" s="26" t="s">
        <v>0</v>
      </c>
      <c r="B2" s="26" t="s">
        <v>40</v>
      </c>
      <c r="C2" s="26" t="s">
        <v>41</v>
      </c>
      <c r="D2" s="26" t="s">
        <v>42</v>
      </c>
      <c r="E2" s="26" t="s">
        <v>43</v>
      </c>
    </row>
    <row r="3" spans="1:7" ht="22.5" customHeight="1" x14ac:dyDescent="0.25">
      <c r="A3" s="4">
        <v>1</v>
      </c>
      <c r="B3" s="3" t="s">
        <v>108</v>
      </c>
      <c r="C3" s="4">
        <v>7</v>
      </c>
      <c r="D3" s="5">
        <v>3400</v>
      </c>
      <c r="E3" s="5">
        <f>C3*D3</f>
        <v>23800</v>
      </c>
      <c r="F3" s="6"/>
    </row>
    <row r="4" spans="1:7" ht="33" customHeight="1" x14ac:dyDescent="0.25">
      <c r="A4" s="4">
        <v>2</v>
      </c>
      <c r="B4" s="10" t="s">
        <v>227</v>
      </c>
      <c r="C4" s="4">
        <v>5</v>
      </c>
      <c r="D4" s="5">
        <v>9700</v>
      </c>
      <c r="E4" s="5">
        <f>C4*D4</f>
        <v>48500</v>
      </c>
      <c r="F4" s="6"/>
    </row>
    <row r="5" spans="1:7" ht="31.5" x14ac:dyDescent="0.25">
      <c r="A5" s="4">
        <v>3</v>
      </c>
      <c r="B5" s="10" t="s">
        <v>12</v>
      </c>
      <c r="C5" s="4">
        <v>1</v>
      </c>
      <c r="D5" s="5">
        <v>3400</v>
      </c>
      <c r="E5" s="5">
        <f>C5*D5</f>
        <v>3400</v>
      </c>
      <c r="F5" s="6"/>
    </row>
    <row r="6" spans="1:7" ht="22.5" customHeight="1" x14ac:dyDescent="0.25">
      <c r="A6" s="4">
        <v>4</v>
      </c>
      <c r="B6" s="3" t="s">
        <v>13</v>
      </c>
      <c r="C6" s="4">
        <v>7</v>
      </c>
      <c r="D6" s="5">
        <v>3500</v>
      </c>
      <c r="E6" s="5">
        <f t="shared" ref="E6:E30" si="0">C6*D6</f>
        <v>24500</v>
      </c>
      <c r="F6" s="6"/>
    </row>
    <row r="7" spans="1:7" ht="30" customHeight="1" x14ac:dyDescent="0.25">
      <c r="A7" s="4">
        <v>5</v>
      </c>
      <c r="B7" s="10" t="s">
        <v>228</v>
      </c>
      <c r="C7" s="4">
        <v>5</v>
      </c>
      <c r="D7" s="5">
        <v>9250</v>
      </c>
      <c r="E7" s="5">
        <f t="shared" si="0"/>
        <v>46250</v>
      </c>
      <c r="F7" s="6"/>
    </row>
    <row r="8" spans="1:7" ht="31.5" x14ac:dyDescent="0.25">
      <c r="A8" s="4">
        <v>6</v>
      </c>
      <c r="B8" s="10" t="s">
        <v>14</v>
      </c>
      <c r="C8" s="4">
        <v>1</v>
      </c>
      <c r="D8" s="5">
        <v>3500</v>
      </c>
      <c r="E8" s="5">
        <f t="shared" si="0"/>
        <v>3500</v>
      </c>
      <c r="F8" s="6"/>
    </row>
    <row r="9" spans="1:7" ht="22.5" customHeight="1" x14ac:dyDescent="0.25">
      <c r="A9" s="4">
        <v>7</v>
      </c>
      <c r="B9" s="3" t="s">
        <v>109</v>
      </c>
      <c r="C9" s="4">
        <v>6</v>
      </c>
      <c r="D9" s="5">
        <v>1400</v>
      </c>
      <c r="E9" s="5">
        <f t="shared" si="0"/>
        <v>8400</v>
      </c>
      <c r="F9" s="6"/>
    </row>
    <row r="10" spans="1:7" ht="22.5" customHeight="1" x14ac:dyDescent="0.25">
      <c r="A10" s="4">
        <v>8</v>
      </c>
      <c r="B10" s="3" t="s">
        <v>15</v>
      </c>
      <c r="C10" s="4">
        <v>2</v>
      </c>
      <c r="D10" s="5">
        <v>1600</v>
      </c>
      <c r="E10" s="5">
        <f t="shared" si="0"/>
        <v>3200</v>
      </c>
      <c r="F10" s="6"/>
    </row>
    <row r="11" spans="1:7" ht="31.5" x14ac:dyDescent="0.25">
      <c r="A11" s="4">
        <v>9</v>
      </c>
      <c r="B11" s="10" t="s">
        <v>110</v>
      </c>
      <c r="C11" s="4">
        <v>10</v>
      </c>
      <c r="D11" s="5">
        <v>850</v>
      </c>
      <c r="E11" s="5">
        <f t="shared" si="0"/>
        <v>8500</v>
      </c>
      <c r="F11" s="6"/>
    </row>
    <row r="12" spans="1:7" ht="22.5" customHeight="1" x14ac:dyDescent="0.25">
      <c r="A12" s="4">
        <v>10</v>
      </c>
      <c r="B12" s="3" t="s">
        <v>16</v>
      </c>
      <c r="C12" s="4">
        <v>2</v>
      </c>
      <c r="D12" s="5">
        <v>3400</v>
      </c>
      <c r="E12" s="5">
        <f t="shared" si="0"/>
        <v>6800</v>
      </c>
      <c r="F12" s="6"/>
    </row>
    <row r="13" spans="1:7" ht="22.5" customHeight="1" x14ac:dyDescent="0.25">
      <c r="A13" s="4">
        <v>11</v>
      </c>
      <c r="B13" s="3" t="s">
        <v>111</v>
      </c>
      <c r="C13" s="4">
        <v>1</v>
      </c>
      <c r="D13" s="5">
        <v>7481</v>
      </c>
      <c r="E13" s="5">
        <f t="shared" si="0"/>
        <v>7481</v>
      </c>
      <c r="F13" s="6"/>
    </row>
    <row r="14" spans="1:7" ht="22.5" customHeight="1" x14ac:dyDescent="0.25">
      <c r="A14" s="4">
        <v>12</v>
      </c>
      <c r="B14" s="3" t="s">
        <v>46</v>
      </c>
      <c r="C14" s="4">
        <v>6</v>
      </c>
      <c r="D14" s="5">
        <v>19230.77</v>
      </c>
      <c r="E14" s="5">
        <f t="shared" si="0"/>
        <v>115384.62</v>
      </c>
      <c r="F14" s="6"/>
    </row>
    <row r="15" spans="1:7" ht="37.5" customHeight="1" x14ac:dyDescent="0.25">
      <c r="A15" s="4">
        <v>13</v>
      </c>
      <c r="B15" s="10" t="s">
        <v>120</v>
      </c>
      <c r="C15" s="4">
        <v>2</v>
      </c>
      <c r="D15" s="5">
        <v>23222.75</v>
      </c>
      <c r="E15" s="5">
        <f t="shared" si="0"/>
        <v>46445.5</v>
      </c>
      <c r="F15" s="6"/>
    </row>
    <row r="16" spans="1:7" ht="33" customHeight="1" x14ac:dyDescent="0.25">
      <c r="A16" s="4">
        <v>14</v>
      </c>
      <c r="B16" s="10" t="s">
        <v>121</v>
      </c>
      <c r="C16" s="4">
        <v>1</v>
      </c>
      <c r="D16" s="5">
        <v>30331.75</v>
      </c>
      <c r="E16" s="5">
        <f t="shared" si="0"/>
        <v>30331.75</v>
      </c>
      <c r="F16" s="6"/>
    </row>
    <row r="17" spans="1:6" ht="36" customHeight="1" x14ac:dyDescent="0.25">
      <c r="A17" s="4">
        <v>15</v>
      </c>
      <c r="B17" s="10" t="s">
        <v>122</v>
      </c>
      <c r="C17" s="4">
        <v>1</v>
      </c>
      <c r="D17" s="5">
        <v>4739.34</v>
      </c>
      <c r="E17" s="5">
        <f t="shared" si="0"/>
        <v>4739.34</v>
      </c>
      <c r="F17" s="6"/>
    </row>
    <row r="18" spans="1:6" ht="37.5" customHeight="1" x14ac:dyDescent="0.25">
      <c r="A18" s="4">
        <v>16</v>
      </c>
      <c r="B18" s="10" t="s">
        <v>224</v>
      </c>
      <c r="C18" s="4">
        <v>4</v>
      </c>
      <c r="D18" s="5">
        <v>28000</v>
      </c>
      <c r="E18" s="5">
        <f t="shared" si="0"/>
        <v>112000</v>
      </c>
      <c r="F18" s="6"/>
    </row>
    <row r="19" spans="1:6" ht="22.5" customHeight="1" x14ac:dyDescent="0.25">
      <c r="A19" s="4">
        <v>17</v>
      </c>
      <c r="B19" s="3" t="s">
        <v>225</v>
      </c>
      <c r="C19" s="4">
        <v>4</v>
      </c>
      <c r="D19" s="5">
        <v>150</v>
      </c>
      <c r="E19" s="5">
        <f t="shared" si="0"/>
        <v>600</v>
      </c>
      <c r="F19" s="6"/>
    </row>
    <row r="20" spans="1:6" ht="22.5" customHeight="1" x14ac:dyDescent="0.25">
      <c r="A20" s="4">
        <v>18</v>
      </c>
      <c r="B20" s="3" t="s">
        <v>123</v>
      </c>
      <c r="C20" s="4">
        <v>5</v>
      </c>
      <c r="D20" s="5">
        <v>9500</v>
      </c>
      <c r="E20" s="5">
        <f t="shared" si="0"/>
        <v>47500</v>
      </c>
      <c r="F20" s="6"/>
    </row>
    <row r="21" spans="1:6" ht="31.5" customHeight="1" x14ac:dyDescent="0.25">
      <c r="A21" s="4">
        <v>17</v>
      </c>
      <c r="B21" s="10" t="s">
        <v>229</v>
      </c>
      <c r="C21" s="4">
        <v>10</v>
      </c>
      <c r="D21" s="5">
        <v>1800</v>
      </c>
      <c r="E21" s="5">
        <f t="shared" si="0"/>
        <v>18000</v>
      </c>
      <c r="F21" s="6"/>
    </row>
    <row r="22" spans="1:6" ht="22.5" customHeight="1" x14ac:dyDescent="0.25">
      <c r="A22" s="4">
        <v>18</v>
      </c>
      <c r="B22" s="3" t="s">
        <v>230</v>
      </c>
      <c r="C22" s="4">
        <v>10</v>
      </c>
      <c r="D22" s="5">
        <v>850</v>
      </c>
      <c r="E22" s="5">
        <f t="shared" si="0"/>
        <v>8500</v>
      </c>
      <c r="F22" s="6"/>
    </row>
    <row r="23" spans="1:6" ht="22.5" customHeight="1" x14ac:dyDescent="0.25">
      <c r="A23" s="4">
        <v>19</v>
      </c>
      <c r="B23" s="3" t="s">
        <v>213</v>
      </c>
      <c r="C23" s="4">
        <v>13</v>
      </c>
      <c r="D23" s="5">
        <v>10000</v>
      </c>
      <c r="E23" s="5">
        <f t="shared" si="0"/>
        <v>130000</v>
      </c>
      <c r="F23" s="6"/>
    </row>
    <row r="24" spans="1:6" ht="22.5" customHeight="1" x14ac:dyDescent="0.25">
      <c r="A24" s="4">
        <v>20</v>
      </c>
      <c r="B24" s="3" t="s">
        <v>211</v>
      </c>
      <c r="C24" s="4">
        <v>3</v>
      </c>
      <c r="D24" s="5">
        <v>3500</v>
      </c>
      <c r="E24" s="5">
        <f t="shared" si="0"/>
        <v>10500</v>
      </c>
      <c r="F24" s="6"/>
    </row>
    <row r="25" spans="1:6" ht="22.5" customHeight="1" x14ac:dyDescent="0.25">
      <c r="A25" s="4"/>
      <c r="B25" s="11" t="s">
        <v>237</v>
      </c>
      <c r="C25" s="82">
        <f>SUM(C3:C24)</f>
        <v>106</v>
      </c>
      <c r="D25" s="12"/>
      <c r="E25" s="12">
        <f>SUM(E3:E24)</f>
        <v>708332.21</v>
      </c>
      <c r="F25" s="6"/>
    </row>
    <row r="26" spans="1:6" ht="22.5" customHeight="1" x14ac:dyDescent="0.25">
      <c r="A26" s="4"/>
      <c r="B26" s="145" t="s">
        <v>239</v>
      </c>
      <c r="C26" s="146"/>
      <c r="D26" s="146"/>
      <c r="E26" s="147"/>
      <c r="F26" s="6"/>
    </row>
    <row r="27" spans="1:6" ht="22.5" customHeight="1" x14ac:dyDescent="0.25">
      <c r="A27" s="4"/>
      <c r="B27" s="11" t="s">
        <v>238</v>
      </c>
      <c r="C27" s="82">
        <f>C25</f>
        <v>106</v>
      </c>
      <c r="D27" s="12"/>
      <c r="E27" s="12">
        <f>E25</f>
        <v>708332.21</v>
      </c>
      <c r="F27" s="6"/>
    </row>
    <row r="28" spans="1:6" ht="22.5" customHeight="1" x14ac:dyDescent="0.25">
      <c r="A28" s="4">
        <v>21</v>
      </c>
      <c r="B28" s="3" t="s">
        <v>212</v>
      </c>
      <c r="C28" s="4">
        <v>8</v>
      </c>
      <c r="D28" s="5">
        <v>4850</v>
      </c>
      <c r="E28" s="5">
        <f t="shared" si="0"/>
        <v>38800</v>
      </c>
      <c r="F28" s="6"/>
    </row>
    <row r="29" spans="1:6" ht="34.5" customHeight="1" x14ac:dyDescent="0.25">
      <c r="A29" s="4">
        <v>22</v>
      </c>
      <c r="B29" s="10" t="s">
        <v>231</v>
      </c>
      <c r="C29" s="4">
        <v>1</v>
      </c>
      <c r="D29" s="5">
        <v>521796.4</v>
      </c>
      <c r="E29" s="5">
        <f t="shared" si="0"/>
        <v>521796.4</v>
      </c>
      <c r="F29" s="6"/>
    </row>
    <row r="30" spans="1:6" ht="34.5" customHeight="1" x14ac:dyDescent="0.25">
      <c r="A30" s="4">
        <v>23</v>
      </c>
      <c r="B30" s="10" t="s">
        <v>232</v>
      </c>
      <c r="C30" s="4">
        <v>5</v>
      </c>
      <c r="D30" s="5">
        <v>1650</v>
      </c>
      <c r="E30" s="5">
        <f t="shared" si="0"/>
        <v>8250</v>
      </c>
      <c r="F30" s="6"/>
    </row>
    <row r="31" spans="1:6" ht="22.5" customHeight="1" x14ac:dyDescent="0.25">
      <c r="A31" s="4"/>
      <c r="B31" s="14" t="s">
        <v>240</v>
      </c>
      <c r="C31" s="23">
        <f>SUM(C27:C30)</f>
        <v>120</v>
      </c>
      <c r="D31" s="5"/>
      <c r="E31" s="24">
        <f>SUM(E27:E30)</f>
        <v>1277178.6099999999</v>
      </c>
      <c r="F31" s="6"/>
    </row>
    <row r="32" spans="1:6" ht="22.5" customHeight="1" x14ac:dyDescent="0.25">
      <c r="A32" s="4"/>
      <c r="B32" s="3" t="s">
        <v>247</v>
      </c>
      <c r="C32" s="83"/>
      <c r="D32" s="5"/>
      <c r="E32" s="5">
        <v>0.39</v>
      </c>
      <c r="F32" s="6"/>
    </row>
    <row r="33" spans="1:7" ht="22.5" customHeight="1" x14ac:dyDescent="0.25">
      <c r="A33" s="4"/>
      <c r="B33" s="3"/>
      <c r="C33" s="83"/>
      <c r="D33" s="5"/>
      <c r="E33" s="24">
        <f>E31+E32</f>
        <v>1277178.9999999998</v>
      </c>
      <c r="F33" s="6"/>
    </row>
    <row r="34" spans="1:7" ht="59.25" customHeight="1" x14ac:dyDescent="0.25">
      <c r="A34" s="148" t="s">
        <v>233</v>
      </c>
      <c r="B34" s="148"/>
      <c r="C34" s="148"/>
      <c r="D34" s="148"/>
      <c r="E34" s="148"/>
      <c r="F34" s="35"/>
      <c r="G34" s="35"/>
    </row>
    <row r="36" spans="1:7" x14ac:dyDescent="0.25">
      <c r="B36"/>
    </row>
  </sheetData>
  <mergeCells count="3">
    <mergeCell ref="A1:E1"/>
    <mergeCell ref="A34:E34"/>
    <mergeCell ref="B26:E26"/>
  </mergeCells>
  <printOptions horizontalCentered="1"/>
  <pageMargins left="0.48" right="0.27" top="0.75" bottom="0.75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0" workbookViewId="0">
      <selection activeCell="G25" sqref="G25"/>
    </sheetView>
  </sheetViews>
  <sheetFormatPr defaultRowHeight="15" x14ac:dyDescent="0.25"/>
  <cols>
    <col min="1" max="1" width="6" customWidth="1"/>
    <col min="2" max="2" width="42.42578125" customWidth="1"/>
    <col min="3" max="3" width="5.85546875" customWidth="1"/>
    <col min="4" max="4" width="13" customWidth="1"/>
    <col min="5" max="5" width="14.5703125" customWidth="1"/>
    <col min="7" max="7" width="10.7109375" bestFit="1" customWidth="1"/>
  </cols>
  <sheetData>
    <row r="1" spans="1:7" s="27" customFormat="1" ht="102.75" customHeight="1" x14ac:dyDescent="0.25">
      <c r="A1" s="121" t="s">
        <v>267</v>
      </c>
      <c r="B1" s="121"/>
      <c r="C1" s="121"/>
      <c r="D1" s="121"/>
      <c r="E1" s="121"/>
      <c r="F1" s="37"/>
      <c r="G1" s="37"/>
    </row>
    <row r="2" spans="1:7" s="2" customFormat="1" ht="49.5" customHeight="1" x14ac:dyDescent="0.25">
      <c r="A2" s="19" t="s">
        <v>0</v>
      </c>
      <c r="B2" s="19" t="s">
        <v>40</v>
      </c>
      <c r="C2" s="19" t="s">
        <v>138</v>
      </c>
      <c r="D2" s="19" t="s">
        <v>42</v>
      </c>
      <c r="E2" s="19" t="s">
        <v>43</v>
      </c>
    </row>
    <row r="3" spans="1:7" s="1" customFormat="1" ht="33" customHeight="1" x14ac:dyDescent="0.25">
      <c r="A3" s="4">
        <v>1</v>
      </c>
      <c r="B3" s="3" t="s">
        <v>8</v>
      </c>
      <c r="C3" s="4">
        <v>3</v>
      </c>
      <c r="D3" s="5">
        <v>12500</v>
      </c>
      <c r="E3" s="5">
        <f>C3*D3</f>
        <v>37500</v>
      </c>
    </row>
    <row r="4" spans="1:7" s="1" customFormat="1" ht="37.5" customHeight="1" x14ac:dyDescent="0.25">
      <c r="A4" s="4">
        <v>2</v>
      </c>
      <c r="B4" s="3" t="s">
        <v>47</v>
      </c>
      <c r="C4" s="4">
        <v>1</v>
      </c>
      <c r="D4" s="7">
        <v>84700</v>
      </c>
      <c r="E4" s="5">
        <f>C4*D4</f>
        <v>84700</v>
      </c>
    </row>
    <row r="5" spans="1:7" s="1" customFormat="1" ht="33" customHeight="1" x14ac:dyDescent="0.25">
      <c r="A5" s="4">
        <v>3</v>
      </c>
      <c r="B5" s="3" t="s">
        <v>48</v>
      </c>
      <c r="C5" s="4">
        <v>1</v>
      </c>
      <c r="D5" s="7">
        <v>14000</v>
      </c>
      <c r="E5" s="5">
        <f t="shared" ref="E5:E10" si="0">C5*D5</f>
        <v>14000</v>
      </c>
    </row>
    <row r="6" spans="1:7" s="1" customFormat="1" ht="33" customHeight="1" x14ac:dyDescent="0.25">
      <c r="A6" s="4">
        <v>4</v>
      </c>
      <c r="B6" s="3" t="s">
        <v>50</v>
      </c>
      <c r="C6" s="4">
        <v>1</v>
      </c>
      <c r="D6" s="5">
        <v>33000</v>
      </c>
      <c r="E6" s="5">
        <f t="shared" si="0"/>
        <v>33000</v>
      </c>
    </row>
    <row r="7" spans="1:7" s="1" customFormat="1" ht="33" customHeight="1" x14ac:dyDescent="0.25">
      <c r="A7" s="4">
        <v>5</v>
      </c>
      <c r="B7" s="3" t="s">
        <v>51</v>
      </c>
      <c r="C7" s="4">
        <v>1</v>
      </c>
      <c r="D7" s="5">
        <v>13000</v>
      </c>
      <c r="E7" s="5">
        <f t="shared" si="0"/>
        <v>13000</v>
      </c>
    </row>
    <row r="8" spans="1:7" s="1" customFormat="1" ht="33" customHeight="1" x14ac:dyDescent="0.25">
      <c r="A8" s="4">
        <v>6</v>
      </c>
      <c r="B8" s="3" t="s">
        <v>206</v>
      </c>
      <c r="C8" s="4">
        <v>1</v>
      </c>
      <c r="D8" s="5">
        <v>6800</v>
      </c>
      <c r="E8" s="5">
        <f t="shared" si="0"/>
        <v>6800</v>
      </c>
    </row>
    <row r="9" spans="1:7" s="1" customFormat="1" ht="31.5" customHeight="1" x14ac:dyDescent="0.25">
      <c r="A9" s="4">
        <v>7</v>
      </c>
      <c r="B9" s="3" t="s">
        <v>207</v>
      </c>
      <c r="C9" s="4">
        <v>28</v>
      </c>
      <c r="D9" s="7">
        <v>20000</v>
      </c>
      <c r="E9" s="5">
        <f t="shared" si="0"/>
        <v>560000</v>
      </c>
    </row>
    <row r="10" spans="1:7" s="1" customFormat="1" ht="31.5" customHeight="1" x14ac:dyDescent="0.25">
      <c r="A10" s="4">
        <v>8</v>
      </c>
      <c r="B10" s="3" t="s">
        <v>208</v>
      </c>
      <c r="C10" s="4">
        <v>2</v>
      </c>
      <c r="D10" s="7">
        <v>10000</v>
      </c>
      <c r="E10" s="3">
        <f t="shared" si="0"/>
        <v>20000</v>
      </c>
    </row>
    <row r="11" spans="1:7" s="1" customFormat="1" ht="31.5" customHeight="1" x14ac:dyDescent="0.25">
      <c r="A11" s="4">
        <v>9</v>
      </c>
      <c r="B11" s="3" t="s">
        <v>139</v>
      </c>
      <c r="C11" s="4">
        <v>28</v>
      </c>
      <c r="D11" s="7">
        <v>5000</v>
      </c>
      <c r="E11" s="5">
        <f>C11*D11</f>
        <v>140000</v>
      </c>
    </row>
    <row r="12" spans="1:7" s="1" customFormat="1" ht="31.5" customHeight="1" x14ac:dyDescent="0.25">
      <c r="A12" s="4">
        <v>10</v>
      </c>
      <c r="B12" s="3" t="s">
        <v>209</v>
      </c>
      <c r="C12" s="4">
        <v>2</v>
      </c>
      <c r="D12" s="7">
        <v>4850</v>
      </c>
      <c r="E12" s="5">
        <f>C12*D12</f>
        <v>9700</v>
      </c>
    </row>
    <row r="13" spans="1:7" s="1" customFormat="1" ht="33.75" customHeight="1" x14ac:dyDescent="0.25">
      <c r="A13" s="4"/>
      <c r="B13" s="56" t="s">
        <v>134</v>
      </c>
      <c r="C13" s="56">
        <f>SUM(C3:C12)</f>
        <v>68</v>
      </c>
      <c r="D13" s="7"/>
      <c r="E13" s="12">
        <f>SUM(E3:E12)</f>
        <v>918700</v>
      </c>
    </row>
    <row r="14" spans="1:7" ht="43.5" customHeight="1" x14ac:dyDescent="0.25">
      <c r="A14" s="135" t="s">
        <v>210</v>
      </c>
      <c r="B14" s="144"/>
      <c r="C14" s="144"/>
      <c r="D14" s="144"/>
      <c r="E14" s="136"/>
    </row>
  </sheetData>
  <mergeCells count="2">
    <mergeCell ref="A1:E1"/>
    <mergeCell ref="A14:E14"/>
  </mergeCells>
  <printOptions horizontalCentered="1"/>
  <pageMargins left="0.7" right="0.54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7" sqref="H7"/>
    </sheetView>
  </sheetViews>
  <sheetFormatPr defaultRowHeight="15.75" x14ac:dyDescent="0.25"/>
  <cols>
    <col min="1" max="1" width="4.28515625" style="1" customWidth="1"/>
    <col min="2" max="2" width="38.85546875" style="1" customWidth="1"/>
    <col min="3" max="5" width="14" style="1" customWidth="1"/>
    <col min="6" max="16384" width="9.140625" style="1"/>
  </cols>
  <sheetData>
    <row r="1" spans="1:7" s="27" customFormat="1" ht="89.25" customHeight="1" x14ac:dyDescent="0.25">
      <c r="A1" s="121" t="s">
        <v>268</v>
      </c>
      <c r="B1" s="121"/>
      <c r="C1" s="121"/>
      <c r="D1" s="121"/>
      <c r="E1" s="121"/>
      <c r="F1" s="37"/>
      <c r="G1" s="37"/>
    </row>
    <row r="2" spans="1:7" s="30" customFormat="1" ht="40.5" customHeight="1" x14ac:dyDescent="0.25">
      <c r="A2" s="29" t="s">
        <v>0</v>
      </c>
      <c r="B2" s="29" t="s">
        <v>40</v>
      </c>
      <c r="C2" s="29" t="s">
        <v>41</v>
      </c>
      <c r="D2" s="29" t="s">
        <v>42</v>
      </c>
      <c r="E2" s="29" t="s">
        <v>43</v>
      </c>
    </row>
    <row r="3" spans="1:7" ht="30" customHeight="1" x14ac:dyDescent="0.25">
      <c r="A3" s="4">
        <v>1</v>
      </c>
      <c r="B3" s="3" t="s">
        <v>137</v>
      </c>
      <c r="C3" s="4">
        <v>30</v>
      </c>
      <c r="D3" s="5">
        <v>10000</v>
      </c>
      <c r="E3" s="5">
        <f>C3*D3</f>
        <v>300000</v>
      </c>
    </row>
    <row r="4" spans="1:7" ht="30" customHeight="1" x14ac:dyDescent="0.25">
      <c r="A4" s="4">
        <v>2</v>
      </c>
      <c r="B4" s="3" t="s">
        <v>140</v>
      </c>
      <c r="C4" s="4">
        <v>24</v>
      </c>
      <c r="D4" s="5">
        <v>4850</v>
      </c>
      <c r="E4" s="5">
        <f>C4*D4</f>
        <v>116400</v>
      </c>
    </row>
    <row r="5" spans="1:7" ht="28.5" customHeight="1" x14ac:dyDescent="0.25">
      <c r="A5" s="20">
        <v>3</v>
      </c>
      <c r="B5" s="21" t="s">
        <v>49</v>
      </c>
      <c r="C5" s="20">
        <v>1</v>
      </c>
      <c r="D5" s="7">
        <v>201402</v>
      </c>
      <c r="E5" s="22">
        <v>201402</v>
      </c>
      <c r="G5" s="6"/>
    </row>
    <row r="6" spans="1:7" ht="30" customHeight="1" x14ac:dyDescent="0.25">
      <c r="A6" s="4"/>
      <c r="B6" s="3"/>
      <c r="C6" s="28">
        <f>SUM(C3:C5)</f>
        <v>55</v>
      </c>
      <c r="D6" s="5"/>
      <c r="E6" s="24">
        <f>SUM(E3:E5)</f>
        <v>617802</v>
      </c>
    </row>
    <row r="7" spans="1:7" ht="39" customHeight="1" x14ac:dyDescent="0.25">
      <c r="A7" s="133" t="s">
        <v>205</v>
      </c>
      <c r="B7" s="149"/>
      <c r="C7" s="149"/>
      <c r="D7" s="149"/>
      <c r="E7" s="134"/>
    </row>
    <row r="9" spans="1:7" x14ac:dyDescent="0.25">
      <c r="B9"/>
    </row>
  </sheetData>
  <mergeCells count="2">
    <mergeCell ref="A1:E1"/>
    <mergeCell ref="A7:E7"/>
  </mergeCells>
  <printOptions horizontalCentered="1"/>
  <pageMargins left="0.5" right="0.31" top="0.75" bottom="0.75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SheetLayoutView="100" workbookViewId="0">
      <selection activeCell="E7" sqref="E7"/>
    </sheetView>
  </sheetViews>
  <sheetFormatPr defaultRowHeight="15.75" x14ac:dyDescent="0.25"/>
  <cols>
    <col min="1" max="1" width="5" style="1" customWidth="1"/>
    <col min="2" max="2" width="53.5703125" style="1" customWidth="1"/>
    <col min="3" max="3" width="31.7109375" style="1" customWidth="1"/>
    <col min="4" max="4" width="9.140625" style="1"/>
    <col min="5" max="5" width="21.42578125" style="1" customWidth="1"/>
    <col min="6" max="16384" width="9.140625" style="1"/>
  </cols>
  <sheetData>
    <row r="1" spans="1:5" s="27" customFormat="1" ht="83.25" customHeight="1" x14ac:dyDescent="0.25">
      <c r="A1" s="141" t="s">
        <v>269</v>
      </c>
      <c r="B1" s="150"/>
      <c r="C1" s="151"/>
    </row>
    <row r="2" spans="1:5" ht="31.5" x14ac:dyDescent="0.25">
      <c r="A2" s="32" t="s">
        <v>0</v>
      </c>
      <c r="B2" s="31" t="s">
        <v>9</v>
      </c>
      <c r="C2" s="32" t="s">
        <v>10</v>
      </c>
    </row>
    <row r="3" spans="1:5" ht="30" customHeight="1" x14ac:dyDescent="0.25">
      <c r="A3" s="4">
        <v>1</v>
      </c>
      <c r="B3" s="3" t="s">
        <v>52</v>
      </c>
      <c r="C3" s="34">
        <f>'EDC Lab'!E55</f>
        <v>873780</v>
      </c>
      <c r="E3" s="6"/>
    </row>
    <row r="4" spans="1:5" ht="30" customHeight="1" x14ac:dyDescent="0.25">
      <c r="A4" s="4">
        <v>2</v>
      </c>
      <c r="B4" s="3" t="s">
        <v>53</v>
      </c>
      <c r="C4" s="34" t="str">
        <f>'PDC&amp;LICA LAB'!E46</f>
        <v>957879.00</v>
      </c>
      <c r="E4" s="90"/>
    </row>
    <row r="5" spans="1:5" ht="30" customHeight="1" x14ac:dyDescent="0.25">
      <c r="A5" s="4">
        <v>3</v>
      </c>
      <c r="B5" s="3" t="s">
        <v>55</v>
      </c>
      <c r="C5" s="34">
        <f>'AC &amp; DC Lab'!E87</f>
        <v>1386869</v>
      </c>
      <c r="E5" s="6"/>
    </row>
    <row r="6" spans="1:5" ht="30" customHeight="1" x14ac:dyDescent="0.25">
      <c r="A6" s="4">
        <v>4</v>
      </c>
      <c r="B6" s="3" t="s">
        <v>54</v>
      </c>
      <c r="C6" s="34">
        <f>'MW &amp; OC Lab'!E125</f>
        <v>679170</v>
      </c>
      <c r="E6" s="6"/>
    </row>
    <row r="7" spans="1:5" ht="30" customHeight="1" x14ac:dyDescent="0.25">
      <c r="A7" s="4">
        <v>5</v>
      </c>
      <c r="B7" s="3" t="s">
        <v>125</v>
      </c>
      <c r="C7" s="34">
        <f>'MP &amp; MC Lab'!E33</f>
        <v>1277178.9999999998</v>
      </c>
      <c r="E7" s="6"/>
    </row>
    <row r="8" spans="1:5" ht="30" customHeight="1" x14ac:dyDescent="0.25">
      <c r="A8" s="4">
        <v>6</v>
      </c>
      <c r="B8" s="3" t="s">
        <v>7</v>
      </c>
      <c r="C8" s="34">
        <f>'ECAD Lab'!E13</f>
        <v>918700</v>
      </c>
      <c r="E8" s="6"/>
    </row>
    <row r="9" spans="1:5" ht="36.75" customHeight="1" x14ac:dyDescent="0.25">
      <c r="A9" s="4">
        <v>7</v>
      </c>
      <c r="B9" s="25" t="s">
        <v>217</v>
      </c>
      <c r="C9" s="34">
        <f>'M.Tech Lab'!E6</f>
        <v>617802</v>
      </c>
      <c r="E9" s="6"/>
    </row>
    <row r="10" spans="1:5" ht="33" customHeight="1" x14ac:dyDescent="0.25">
      <c r="A10" s="148" t="s">
        <v>236</v>
      </c>
      <c r="B10" s="148"/>
      <c r="C10" s="24">
        <f>SUM(C3:C9)</f>
        <v>5753500</v>
      </c>
      <c r="E10" s="6"/>
    </row>
    <row r="12" spans="1:5" x14ac:dyDescent="0.25">
      <c r="C12" s="6"/>
    </row>
  </sheetData>
  <mergeCells count="2">
    <mergeCell ref="A10:B10"/>
    <mergeCell ref="A1:C1"/>
  </mergeCells>
  <printOptions horizontalCentered="1"/>
  <pageMargins left="0.46" right="0.3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EDC Lab</vt:lpstr>
      <vt:lpstr>PDC&amp;LICA LAB</vt:lpstr>
      <vt:lpstr>AC &amp; DC Lab</vt:lpstr>
      <vt:lpstr>MW &amp; OC Lab</vt:lpstr>
      <vt:lpstr>MP &amp; MC Lab</vt:lpstr>
      <vt:lpstr>ECAD Lab</vt:lpstr>
      <vt:lpstr>M.Tech Lab</vt:lpstr>
      <vt:lpstr>Total Amount</vt:lpstr>
      <vt:lpstr>'EDC Lab'!Print_Area</vt:lpstr>
      <vt:lpstr>'PDC&amp;LICA LAB'!Print_Area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ASVRECE</dc:creator>
  <cp:lastModifiedBy>ECE LAB</cp:lastModifiedBy>
  <cp:lastPrinted>2022-05-14T07:00:44Z</cp:lastPrinted>
  <dcterms:created xsi:type="dcterms:W3CDTF">2015-07-21T04:56:56Z</dcterms:created>
  <dcterms:modified xsi:type="dcterms:W3CDTF">2022-05-14T10:14:52Z</dcterms:modified>
</cp:coreProperties>
</file>